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210" windowHeight="7995" tabRatio="806" activeTab="0"/>
  </bookViews>
  <sheets>
    <sheet name="Γραφήματα" sheetId="1" r:id="rId1"/>
    <sheet name="ΥΠΕΠΘ (ΠΙΝΑΚΑΣ 2)" sheetId="2" r:id="rId2"/>
    <sheet name="Αναλυτικά" sheetId="3" r:id="rId3"/>
    <sheet name="% επίτευξη στόχου" sheetId="4" r:id="rId4"/>
    <sheet name="% επίτευξη στόχου υποχρεωτικών" sheetId="5" r:id="rId5"/>
  </sheets>
  <externalReferences>
    <externalReference r:id="rId8"/>
  </externalReferences>
  <definedNames>
    <definedName name="_xlnm.Print_Area" localSheetId="2">'Αναλυτικά'!$A$1:$N$43</definedName>
    <definedName name="_xlnm.Print_Area" localSheetId="0">'Γραφήματα'!$A$1:$J$105</definedName>
    <definedName name="_xlnm.Print_Area" localSheetId="1">'ΥΠΕΠΘ (ΠΙΝΑΚΑΣ 2)'!$A$1:$M$47</definedName>
  </definedNames>
  <calcPr fullCalcOnLoad="1"/>
</workbook>
</file>

<file path=xl/sharedStrings.xml><?xml version="1.0" encoding="utf-8"?>
<sst xmlns="http://schemas.openxmlformats.org/spreadsheetml/2006/main" count="407" uniqueCount="147">
  <si>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</si>
  <si>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</si>
  <si>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</si>
  <si>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</si>
  <si>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</si>
  <si>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</si>
  <si>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</si>
  <si>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</si>
  <si>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</si>
  <si>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</si>
  <si>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</si>
  <si>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</si>
  <si>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</si>
  <si>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</si>
  <si>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</si>
  <si>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</si>
  <si>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Μέτρηση μήκους, χρόνου, μάζας και δύναμης ( 1).</t>
  </si>
  <si>
    <t>Μελέτη ευθύγραμμης ομαλά επιταχυνόμενης κίνησης (2α).</t>
  </si>
  <si>
    <t>Διατήρηση της ορμής σε μια έκρηξη (8).</t>
  </si>
  <si>
    <t xml:space="preserve">Ενεργειακή μελέτη των στοιχείων απλού ηλεκτρικού κυκλώματος DC με πηγή, ωμικό   καταναλωτή και κινητήρα (2). </t>
  </si>
  <si>
    <t>Μελέτη της χαρακτηριστικής καμπύλης ηλεκτρικής πηγής και ωμικού καταναλωτή (3).</t>
  </si>
  <si>
    <t>Προσδιορισμός της έντασης της βαρύτητας με την βοήθεια απλού εκκρεμούς (5).</t>
  </si>
  <si>
    <t>Β κατ</t>
  </si>
  <si>
    <t>Προσδιορισμός της ροπής αδράνειας κυλίνδρου που κυλίεται σε πλάγιο επίπεδο (4).</t>
  </si>
  <si>
    <t>Γ κατ</t>
  </si>
  <si>
    <t>Απλή αρμονική ταλάντωση με τη χρήση του Μultilog (όπου υπάρχει) .</t>
  </si>
  <si>
    <t>Εύρεση pH διαλυμάτων με χρήση δεικτών, πεχαμετρικού χάρτου,  πεχάμετρου και του αισθητήρα pH του Multilog (όπου υπάρχει)  (5).</t>
  </si>
  <si>
    <t>Χημικές αντιδράσεις και ποιοτική ανάλυση ιόντων (6).</t>
  </si>
  <si>
    <t>Παρασκευή διαλύματος ορισμένης συγκέντρωσης – αραίωση διαλυμάτων (7).</t>
  </si>
  <si>
    <t>Οξείδωση της αιθανόλης (1,β).</t>
  </si>
  <si>
    <t>Όξινος χαρακτήρας των καρβοξυλικών οξέων (3) .</t>
  </si>
  <si>
    <t xml:space="preserve">Ανίχνευση υδατανθράκων (5) </t>
  </si>
  <si>
    <t>Υπολογισμός θερμότητας αντίδρασης (1).</t>
  </si>
  <si>
    <t>Δράση καταλυτών (ετερογενής κατάλυση) (3.1).</t>
  </si>
  <si>
    <t>Παράγοντες που επηρεάζουν τη θέση της χημικής ισορροπίας (4).</t>
  </si>
  <si>
    <t>Παρασκευή και ιδιότητες ρυθμιστικών διαλυμάτων (1) .</t>
  </si>
  <si>
    <t>Υπολογισμός της περιεκτικότητας του ξιδιού σε οξικό οξύ με τη χρήση του Multilog ή  την κλασσική μέθοδο (2).</t>
  </si>
  <si>
    <t xml:space="preserve">Μικροσκοπική παρατήρηση πυρήνων μετά από ειδική χρώση (2)  </t>
  </si>
  <si>
    <t>Μικροσκοπική παρατήρηση στομάτων φύλλων, καταφρακτικών κυττάρων και  χλωροπλαστών (4).</t>
  </si>
  <si>
    <t xml:space="preserve">Μετουσίωση των πρωτεϊνών (7).  </t>
  </si>
  <si>
    <t>Μικροσκοπική παρατήρηση μόνιμου παρασκευάσματος αίματος (4).</t>
  </si>
  <si>
    <t>Β επιλ</t>
  </si>
  <si>
    <t>Μικρ/πική παρατήρηση μόνιμου παρασκευάσματος τομής ωοθήκης και όρχεως  (8) .</t>
  </si>
  <si>
    <t>Μικρ/πική παρατήρηση βακτηρίων σε καλλιέργεια ή σε μόνιμο παρασκεύασμα (1).</t>
  </si>
  <si>
    <t>Μικρ/πική παρατήρηση μόνιμου παρασκευάσματος ανθρώπινου χρωμοσώματος.</t>
  </si>
  <si>
    <t>Η ανάπτυξη ζυμομυκήτων στη μαγιά (5)</t>
  </si>
  <si>
    <t xml:space="preserve">Αναλυτική Κατάσταση Εργαστηριακών Δραστηριοτήτων  </t>
  </si>
  <si>
    <t>Άθροισμα τμημάτων ανά τάξη</t>
  </si>
  <si>
    <t>Παρατήρηση συνεχών - γραμμικών φασμάτων (1)</t>
  </si>
  <si>
    <t>Μέτρηση ακτινοβολίας υποβάθρου με τον αισθητήρα Geiger Muller του Multilog (όπου υπάρχει)</t>
  </si>
  <si>
    <t>ΓΕΝΙΚΟ ΣΥΝΟΛΟ</t>
  </si>
  <si>
    <t>Συνολικός αριθμός εργαστηριακών δραστηριοτήτων σε όλα τα τμήματα</t>
  </si>
  <si>
    <t>ΠΙΝΑΚΑΣ 2 (από ΕΚΦΕ προς ΓΡΑΦΕΙΟ ΕΡΓΑΣΤΗΡΙΩΝ - ΣΥΓΚΕΝΤΡΩΤΙΚΟΣ ΛΥΚΕΙΩΝ)</t>
  </si>
  <si>
    <t xml:space="preserve">Συγκεντρωτική Κατάσταση Εργαστηριακών Δραστηριοτήτων  </t>
  </si>
  <si>
    <t>Άθροισμα τμημάτων ανά τάξη όλων των Λυκείων</t>
  </si>
  <si>
    <t>Συνολικός αριθμός εργαστηριακών δραστηριοτήτων σε όλα τα Λύκεια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</si>
  <si>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</si>
  <si>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</si>
  <si>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</si>
  <si>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</si>
  <si>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</si>
  <si>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</si>
  <si>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</si>
  <si>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Β</t>
  </si>
  <si>
    <t>ΑΝΑΛΥΤΙΚΟΣ ΠΙΝΑΚΑΣ ΕΝΙΑΙΩΝ ΛΥΚΕΙΩΝ (από ΕΚΦΕ προς ΓΡΑΦΕΙΟ ΕΡΓΑΣΤΗΡΙΩΝ)</t>
  </si>
  <si>
    <r>
      <t xml:space="preserve">ΕΚΦΕ: </t>
    </r>
    <r>
      <rPr>
        <b/>
        <sz val="16"/>
        <rFont val="Arial"/>
        <family val="2"/>
      </rPr>
      <t>ΚΑΡΔΙΤΣΑΣ</t>
    </r>
  </si>
  <si>
    <t>ΓΕΝΙΚΟ ΣΥΝΟΛΟ 1 (υποχρεωτικές)</t>
  </si>
  <si>
    <t>ΕΠΙΜΕΡΟΥΣ ΣΥΝΟΛΑ (για τις υποχρεωτικές)</t>
  </si>
  <si>
    <t>Τίτλος 
Εργαστηριακής Δραστηριότητας</t>
  </si>
  <si>
    <t xml:space="preserve">  Μάθημα</t>
  </si>
  <si>
    <t>Αριθμός τμημάτων / τάξη όλων των Εν. Λύκειων</t>
  </si>
  <si>
    <t>Αριθμός τμημάτων που πραγματοποίησαν την εργαστ. δραστηριότητα</t>
  </si>
  <si>
    <t>Ποσοστό επίτευξης στόχου</t>
  </si>
  <si>
    <t>Μετωπικά                        (Αριθμός δραστηριοτήτων        &amp; ποσοστό επί των πραγματοποιηθεισών)</t>
  </si>
  <si>
    <t>Με Επίδειξη                        (Αριθμός δραστηριοτήτων        &amp; ποσοστό επί των πραγματοποιηθεισών)</t>
  </si>
  <si>
    <t>Σύνολο - Α' Λυκείου</t>
  </si>
  <si>
    <t>Φ. Γεν. Π.</t>
  </si>
  <si>
    <t>B</t>
  </si>
  <si>
    <t>Φ. Κατ.</t>
  </si>
  <si>
    <t>Χημεία Γεν. Π.</t>
  </si>
  <si>
    <t>Χημεία Κατ.</t>
  </si>
  <si>
    <t>Βιολογία Γεν. Π.</t>
  </si>
  <si>
    <t>Βιολογία Επιλ.</t>
  </si>
  <si>
    <t>Σύνολο - Β' Λυκείου</t>
  </si>
  <si>
    <t>Φυσική Γεν. Π.</t>
  </si>
  <si>
    <t>Γ</t>
  </si>
  <si>
    <t>Φυσική Κατ.</t>
  </si>
  <si>
    <t>Βιολογία Κατ.</t>
  </si>
  <si>
    <t>Σύνολο - Γ' Λυκείου</t>
  </si>
  <si>
    <t>Γενικό Σύνολο</t>
  </si>
  <si>
    <t>Σύνολο για Φυσική</t>
  </si>
  <si>
    <t>Σύνολο για Χημεία</t>
  </si>
  <si>
    <t>Σύνολο για Βιολογία</t>
  </si>
  <si>
    <t xml:space="preserve">Άθροισμα τμημάτων ανά τάξη
</t>
  </si>
  <si>
    <t>Σύνολο εργαστηριακών δραστηριοτήτων που πραγματοποιήθηκαν σε όλα τα τμήματα</t>
  </si>
  <si>
    <t>Μετωπικά                                               (Αριθμός δραστηριοτήτων                                    &amp; ποσοστό επί των πραγματοποιηθεισών)</t>
  </si>
  <si>
    <t>Με Επίδειξη                                               (Αριθμός δραστηριοτήτων                                    &amp; ποσοστό επί των πραγματοποιηθεισών)</t>
  </si>
  <si>
    <t>Συνολικά      ανά μάθημα</t>
  </si>
  <si>
    <t>Α' Λυκείου</t>
  </si>
  <si>
    <t>Μέτρηση μήκους, χρόνου, μάζας και δύναμης (1)</t>
  </si>
  <si>
    <t>Μελέτη ευθύγραμμης ομαλά επιταχυνόμενης κίνησης (2α)</t>
  </si>
  <si>
    <t xml:space="preserve">Τριβή ολίσθησης σε κεκλιμένο επίπεδο  με τη χρήση του Μultilog  ή την κλασσική  μέθοδο (7)     </t>
  </si>
  <si>
    <t>Διατήρηση της ορμής σε μια έκρηξη (8)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</si>
  <si>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</si>
  <si>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</si>
  <si>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</si>
  <si>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Ενεργειακή μελέτη των στοιχείων απλού ηλεκτρικού κυκλώματος DC με πηγή, ωμικό   καταναλωτή και κινητήρα (2) 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</si>
  <si>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</si>
  <si>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απλού εκκρεμούς (5)</t>
  </si>
  <si>
    <t>Γνωριμία με τον παλμογράφο- Πειρ. 1 : Επίδειξη φαινομένου επαγωγής (6.1).  Φαινόμενο επαγωγής με τη χρήση του Μultilog  ή την κλασσική  μέθοδο</t>
  </si>
  <si>
    <t>Οξείδωση της αιθανόλης (1,β)</t>
  </si>
  <si>
    <t>Όξινος χαρακτήρας των καρβοξυλικών οξέων (3)</t>
  </si>
  <si>
    <t>Υπολογισμός θερμότητας αντίδρασης (1)</t>
  </si>
  <si>
    <t>Δράση καταλυτών (ετερογενής κατάλυση) (3.1)</t>
  </si>
  <si>
    <t>Παράγοντες που επηρεάζουν τη θέση της χημικής ισορροπίας (4)</t>
  </si>
  <si>
    <t>Μικροσκοπική παρατήρηση στομάτων φύλλων, καταφρακτικών κυττάρων και  χλωροπλαστών (4)</t>
  </si>
  <si>
    <t>Μετουσίωση των πρωτεϊνών (7)</t>
  </si>
  <si>
    <t>Μικροσκοπική παρατήρηση μόνιμου παρασκευάσματος αίματος (4)</t>
  </si>
  <si>
    <t>Μικρ/πική παρατήρηση μόνιμου παρασκευάσματος τομής ωοθήκης και όρχεως (8)</t>
  </si>
  <si>
    <t>Προσδιορισμός της ροπής αδράνειας κυλίνδρου που κυλίεται σε πλάγιο επίπεδο (4)</t>
  </si>
  <si>
    <t>Απλή αρμονική ταλάντωση με τη χρήση του Μultilog (όπου υπάρχει)</t>
  </si>
  <si>
    <t>Παρασκευή και ιδιότητες ρυθμιστικών διαλυμάτων (1)</t>
  </si>
  <si>
    <t>Μικρ/πική παρατήρηση βακτηρίων σε καλλιέργεια ή σε μόνιμο παρασκεύασμα (1)</t>
  </si>
  <si>
    <t>Μικρ/πική παρατήρηση μόνιμου παρασκευάσματος ανθρώπινου χρωμοσώματος</t>
  </si>
  <si>
    <t>(Τμήματα x... =) Προβλεπόμενες να γίνουν εργαστηριακές δραστηριότητες</t>
  </si>
  <si>
    <t>Β' Λυκείου Γεν. Παιδείας</t>
  </si>
  <si>
    <t>Β' Λυκείου Κατεύθυνσης</t>
  </si>
  <si>
    <t>Γ' Λυκείου Γεν. Παιδείας</t>
  </si>
  <si>
    <t>Γ' Λυκείου Κατεύθυνσης</t>
  </si>
  <si>
    <r>
      <t xml:space="preserve">ΕΚΦΕ: </t>
    </r>
    <r>
      <rPr>
        <b/>
        <sz val="16"/>
        <rFont val="Arial"/>
        <family val="2"/>
      </rPr>
      <t>Ν. Καρδίτσας</t>
    </r>
  </si>
  <si>
    <t>2005-06</t>
  </si>
  <si>
    <t>Β' Λυκείου</t>
  </si>
  <si>
    <t>Γ' Λυκείου</t>
  </si>
  <si>
    <r>
      <t>ΕΚΦΕ:</t>
    </r>
    <r>
      <rPr>
        <b/>
        <sz val="16"/>
        <rFont val="Arial"/>
        <family val="2"/>
      </rPr>
      <t xml:space="preserve"> Ν. Καρδίτσας</t>
    </r>
  </si>
  <si>
    <r>
      <t xml:space="preserve">Σύνολο Γενικών Λυκείων: </t>
    </r>
    <r>
      <rPr>
        <b/>
        <sz val="16"/>
        <rFont val="Arial"/>
        <family val="2"/>
      </rPr>
      <t>18 (13 ΓΕΛ + 5 Λυκειακές Τάξεις)</t>
    </r>
  </si>
  <si>
    <r>
      <t xml:space="preserve">Σύνολο Γενικών Λύκειων: </t>
    </r>
    <r>
      <rPr>
        <b/>
        <sz val="16"/>
        <rFont val="Arial"/>
        <family val="2"/>
      </rPr>
      <t>18 (13 ΓΕΛ &amp; 5 Λ.Τ.)</t>
    </r>
  </si>
  <si>
    <t>2006-07</t>
  </si>
  <si>
    <t>Όλα τα μαθήματα</t>
  </si>
  <si>
    <t xml:space="preserve">Τριβή ολίσθησης σε κεκλιμένο επίπεδο  με τη χρήση του Μultilog  ή την κλασική  μέθοδο (7 )     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</si>
  <si>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</si>
  <si>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Μέτρηση ακτινοβολίας υποβάθρου με τον αισθητήρα Geiger Muller του Multilog (όπου υπάρχει) (3)</t>
  </si>
  <si>
    <t>Υπολογισμός της περιεκτικότητας του ξιδιού σε οξικό οξύ με τη χρήση του Multilog ή  την κλασική μέθοδο (2).</t>
  </si>
  <si>
    <t>2007-08</t>
  </si>
  <si>
    <t>Σε εφαρμογή του εγγράφου με αρ. πρωτ. 81707/Γ7/20-07-2007 με θέμα:&lt;&lt;Εργαστηριακή Διδασκαλία των Φυσικών Μαθημάτων στα Γενικά Λύκεια&gt;&gt;</t>
  </si>
  <si>
    <t>ΣΥΝΟΛΟ ΥΠΟΧΡΕΩΤΙΚΩΝ ΕΡΓΑΣΤΗΡΙΑΚΩΝ ΑΣΚΗΣΕΩΝ ΓΕΝΙΚΩΝ ΛΥΚΕΙΩΝ 2007-2008</t>
  </si>
  <si>
    <r>
      <t>ΣΥΝΟΛΟ  ΕΡΓΑΣΤΗΡΙΑΚΩΝ ΑΣΚΗΣΕΩΝ ΓΕΝΙΚΩΝ ΛΥΚΕΙΩΝ 2007-2008</t>
    </r>
    <r>
      <rPr>
        <sz val="10"/>
        <rFont val="Arial"/>
        <family val="2"/>
      </rPr>
      <t xml:space="preserve">    </t>
    </r>
  </si>
  <si>
    <r>
      <t xml:space="preserve">Γεν. σύνολο </t>
    </r>
    <r>
      <rPr>
        <sz val="10"/>
        <rFont val="Arial"/>
        <family val="2"/>
      </rPr>
      <t>(... μαθήματα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</si>
</sst>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2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18"/>
      <name val="Arial"/>
      <family val="2"/>
    </font>
    <font>
      <sz val="10"/>
      <color indexed="55"/>
      <name val="Arial"/>
      <family val="2"/>
    </font>
    <font>
      <sz val="15.7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6.7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14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1" applyNumberFormat="0" applyAlignment="0" applyProtection="0"/>
    <xf numFmtId="0" fontId="45" fillId="16" borderId="2" applyNumberFormat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1" borderId="1" applyNumberFormat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0" fontId="4" fillId="0" borderId="10" xfId="0" applyFont="1" applyBorder="1" applyAlignment="1" applyProtection="1">
      <alignment/>
      <protection locked="0"/>
    </xf>
    <xf numFmtId="0" fontId="0" fillId="21" borderId="10" xfId="0" applyFill="1" applyBorder="1" applyAlignment="1">
      <alignment wrapText="1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7" fillId="2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" fillId="26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textRotation="90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vertical="center"/>
    </xf>
    <xf numFmtId="0" fontId="22" fillId="2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8" borderId="10" xfId="0" applyFill="1" applyBorder="1" applyAlignment="1">
      <alignment/>
    </xf>
    <xf numFmtId="0" fontId="3" fillId="29" borderId="10" xfId="0" applyFont="1" applyFill="1" applyBorder="1" applyAlignment="1" applyProtection="1">
      <alignment horizontal="center" vertical="center" textRotation="90"/>
      <protection locked="0"/>
    </xf>
    <xf numFmtId="0" fontId="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2" fillId="29" borderId="10" xfId="0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21" borderId="10" xfId="0" applyFont="1" applyFill="1" applyBorder="1" applyAlignment="1" applyProtection="1">
      <alignment/>
      <protection locked="0"/>
    </xf>
    <xf numFmtId="0" fontId="0" fillId="21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1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textRotation="90"/>
      <protection locked="0"/>
    </xf>
    <xf numFmtId="0" fontId="26" fillId="0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9" fontId="0" fillId="2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31" borderId="10" xfId="0" applyFont="1" applyFill="1" applyBorder="1" applyAlignment="1" applyProtection="1">
      <alignment horizontal="center" vertical="center"/>
      <protection locked="0"/>
    </xf>
    <xf numFmtId="9" fontId="25" fillId="31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0" fillId="21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16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7" fillId="29" borderId="10" xfId="0" applyFont="1" applyFill="1" applyBorder="1" applyAlignment="1" applyProtection="1">
      <alignment horizontal="center" vertical="center"/>
      <protection locked="0"/>
    </xf>
    <xf numFmtId="0" fontId="14" fillId="29" borderId="15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27" fillId="8" borderId="10" xfId="0" applyFont="1" applyFill="1" applyBorder="1" applyAlignment="1" applyProtection="1">
      <alignment horizontal="center" vertical="center"/>
      <protection locked="0"/>
    </xf>
    <xf numFmtId="0" fontId="14" fillId="8" borderId="15" xfId="0" applyFont="1" applyFill="1" applyBorder="1" applyAlignment="1" applyProtection="1">
      <alignment horizontal="center" vertical="center"/>
      <protection locked="0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14" fillId="8" borderId="14" xfId="0" applyFont="1" applyFill="1" applyBorder="1" applyAlignment="1" applyProtection="1">
      <alignment horizontal="center" vertical="center"/>
      <protection locked="0"/>
    </xf>
    <xf numFmtId="0" fontId="26" fillId="8" borderId="10" xfId="0" applyFont="1" applyFill="1" applyBorder="1" applyAlignment="1">
      <alignment horizontal="center" vertical="center" textRotation="90" wrapText="1"/>
    </xf>
    <xf numFmtId="0" fontId="29" fillId="8" borderId="10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9" fillId="7" borderId="10" xfId="0" applyFont="1" applyFill="1" applyBorder="1" applyAlignment="1">
      <alignment horizontal="center" vertical="center" textRotation="90" wrapText="1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26" fillId="29" borderId="10" xfId="0" applyFont="1" applyFill="1" applyBorder="1" applyAlignment="1">
      <alignment horizontal="center" vertical="center" textRotation="90" wrapText="1"/>
    </xf>
    <xf numFmtId="0" fontId="29" fillId="29" borderId="10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 applyProtection="1">
      <alignment/>
      <protection locked="0"/>
    </xf>
    <xf numFmtId="0" fontId="26" fillId="8" borderId="10" xfId="0" applyFont="1" applyFill="1" applyBorder="1" applyAlignment="1">
      <alignment horizontal="justify" vertical="center" textRotation="90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9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16" borderId="10" xfId="0" applyNumberFormat="1" applyFont="1" applyFill="1" applyBorder="1" applyAlignment="1" applyProtection="1">
      <alignment horizontal="center" vertical="center"/>
      <protection locked="0"/>
    </xf>
    <xf numFmtId="9" fontId="30" fillId="16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vertical="center"/>
      <protection locked="0"/>
    </xf>
    <xf numFmtId="0" fontId="25" fillId="31" borderId="10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/>
    </xf>
    <xf numFmtId="9" fontId="15" fillId="22" borderId="10" xfId="0" applyNumberFormat="1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9" fontId="15" fillId="8" borderId="10" xfId="0" applyNumberFormat="1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9" fontId="15" fillId="7" borderId="10" xfId="0" applyNumberFormat="1" applyFont="1" applyFill="1" applyBorder="1" applyAlignment="1">
      <alignment horizontal="center" vertical="center"/>
    </xf>
    <xf numFmtId="0" fontId="15" fillId="29" borderId="10" xfId="0" applyFont="1" applyFill="1" applyBorder="1" applyAlignment="1">
      <alignment horizontal="center" vertical="center"/>
    </xf>
    <xf numFmtId="9" fontId="15" fillId="29" borderId="10" xfId="0" applyNumberFormat="1" applyFont="1" applyFill="1" applyBorder="1" applyAlignment="1">
      <alignment horizontal="center" vertical="center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9" fontId="25" fillId="21" borderId="10" xfId="0" applyNumberFormat="1" applyFont="1" applyFill="1" applyBorder="1" applyAlignment="1" applyProtection="1">
      <alignment horizontal="center" vertical="center"/>
      <protection locked="0"/>
    </xf>
    <xf numFmtId="9" fontId="0" fillId="22" borderId="10" xfId="0" applyNumberFormat="1" applyFont="1" applyFill="1" applyBorder="1" applyAlignment="1" applyProtection="1">
      <alignment horizontal="center" vertical="center"/>
      <protection locked="0"/>
    </xf>
    <xf numFmtId="9" fontId="0" fillId="21" borderId="10" xfId="0" applyNumberFormat="1" applyFont="1" applyFill="1" applyBorder="1" applyAlignment="1" applyProtection="1">
      <alignment horizontal="center" vertical="center"/>
      <protection locked="0"/>
    </xf>
    <xf numFmtId="9" fontId="0" fillId="2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2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/>
    </xf>
    <xf numFmtId="0" fontId="0" fillId="31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29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9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9" fontId="0" fillId="4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/>
    </xf>
    <xf numFmtId="0" fontId="8" fillId="28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>
      <alignment/>
    </xf>
    <xf numFmtId="9" fontId="0" fillId="31" borderId="10" xfId="0" applyNumberForma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left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1" fillId="31" borderId="16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9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1" fillId="7" borderId="10" xfId="0" applyFont="1" applyFill="1" applyBorder="1" applyAlignment="1">
      <alignment horizontal="center"/>
    </xf>
    <xf numFmtId="0" fontId="11" fillId="29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29" borderId="10" xfId="0" applyFont="1" applyFill="1" applyBorder="1" applyAlignment="1" applyProtection="1">
      <alignment horizontal="center" vertical="center"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6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" borderId="10" xfId="0" applyFon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1" borderId="14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29" borderId="10" xfId="0" applyFont="1" applyFill="1" applyBorder="1" applyAlignment="1">
      <alignment horizontal="center" vertical="center" textRotation="90" wrapText="1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6" fillId="8" borderId="10" xfId="0" applyFont="1" applyFill="1" applyBorder="1" applyAlignment="1">
      <alignment horizontal="center" vertical="center" textRotation="90" wrapText="1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1" xfId="0" applyFont="1" applyFill="1" applyBorder="1" applyAlignment="1" applyProtection="1">
      <alignment horizontal="center" vertical="center"/>
      <protection locked="0"/>
    </xf>
    <xf numFmtId="0" fontId="28" fillId="7" borderId="16" xfId="0" applyFont="1" applyFill="1" applyBorder="1" applyAlignment="1" applyProtection="1">
      <alignment horizontal="center" vertical="center"/>
      <protection locked="0"/>
    </xf>
    <xf numFmtId="0" fontId="28" fillId="7" borderId="18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29" borderId="16" xfId="0" applyFont="1" applyFill="1" applyBorder="1" applyAlignment="1" applyProtection="1">
      <alignment horizontal="center" vertical="center"/>
      <protection locked="0"/>
    </xf>
    <xf numFmtId="0" fontId="28" fillId="29" borderId="18" xfId="0" applyFont="1" applyFill="1" applyBorder="1" applyAlignment="1" applyProtection="1">
      <alignment horizontal="center" vertical="center"/>
      <protection locked="0"/>
    </xf>
    <xf numFmtId="0" fontId="28" fillId="29" borderId="11" xfId="0" applyFont="1" applyFill="1" applyBorder="1" applyAlignment="1" applyProtection="1">
      <alignment horizontal="center" vertical="center"/>
      <protection locked="0"/>
    </xf>
    <xf numFmtId="0" fontId="14" fillId="31" borderId="16" xfId="0" applyFont="1" applyFill="1" applyBorder="1" applyAlignment="1" applyProtection="1">
      <alignment horizontal="center" vertical="center"/>
      <protection locked="0"/>
    </xf>
    <xf numFmtId="0" fontId="14" fillId="31" borderId="18" xfId="0" applyFont="1" applyFill="1" applyBorder="1" applyAlignment="1" applyProtection="1">
      <alignment horizontal="center" vertical="center"/>
      <protection locked="0"/>
    </xf>
    <xf numFmtId="0" fontId="14" fillId="31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textRotation="90" wrapText="1"/>
      <protection locked="0"/>
    </xf>
    <xf numFmtId="0" fontId="26" fillId="0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9" borderId="16" xfId="0" applyFont="1" applyFill="1" applyBorder="1" applyAlignment="1" applyProtection="1">
      <alignment horizontal="left" vertical="center" indent="6"/>
      <protection locked="0"/>
    </xf>
    <xf numFmtId="0" fontId="14" fillId="29" borderId="18" xfId="0" applyFont="1" applyFill="1" applyBorder="1" applyAlignment="1" applyProtection="1">
      <alignment horizontal="left" vertical="center" indent="6"/>
      <protection locked="0"/>
    </xf>
    <xf numFmtId="0" fontId="14" fillId="29" borderId="11" xfId="0" applyFont="1" applyFill="1" applyBorder="1" applyAlignment="1" applyProtection="1">
      <alignment horizontal="left" vertical="center" indent="6"/>
      <protection locked="0"/>
    </xf>
    <xf numFmtId="0" fontId="14" fillId="22" borderId="16" xfId="0" applyFont="1" applyFill="1" applyBorder="1" applyAlignment="1" applyProtection="1">
      <alignment horizontal="left" vertical="center" indent="6"/>
      <protection locked="0"/>
    </xf>
    <xf numFmtId="0" fontId="14" fillId="22" borderId="18" xfId="0" applyFont="1" applyFill="1" applyBorder="1" applyAlignment="1" applyProtection="1">
      <alignment horizontal="left" vertical="center" indent="6"/>
      <protection locked="0"/>
    </xf>
    <xf numFmtId="0" fontId="14" fillId="22" borderId="11" xfId="0" applyFont="1" applyFill="1" applyBorder="1" applyAlignment="1" applyProtection="1">
      <alignment horizontal="left" vertical="center" indent="6"/>
      <protection locked="0"/>
    </xf>
    <xf numFmtId="0" fontId="14" fillId="8" borderId="16" xfId="0" applyFont="1" applyFill="1" applyBorder="1" applyAlignment="1" applyProtection="1">
      <alignment horizontal="left" vertical="center" indent="6"/>
      <protection locked="0"/>
    </xf>
    <xf numFmtId="0" fontId="14" fillId="8" borderId="18" xfId="0" applyFont="1" applyFill="1" applyBorder="1" applyAlignment="1" applyProtection="1">
      <alignment horizontal="left" vertical="center" indent="6"/>
      <protection locked="0"/>
    </xf>
    <xf numFmtId="0" fontId="14" fillId="8" borderId="11" xfId="0" applyFont="1" applyFill="1" applyBorder="1" applyAlignment="1" applyProtection="1">
      <alignment horizontal="left" vertical="center" indent="6"/>
      <protection locked="0"/>
    </xf>
    <xf numFmtId="0" fontId="14" fillId="7" borderId="16" xfId="0" applyFont="1" applyFill="1" applyBorder="1" applyAlignment="1" applyProtection="1">
      <alignment horizontal="left" vertical="center" indent="6"/>
      <protection locked="0"/>
    </xf>
    <xf numFmtId="0" fontId="14" fillId="7" borderId="18" xfId="0" applyFont="1" applyFill="1" applyBorder="1" applyAlignment="1" applyProtection="1">
      <alignment horizontal="left" vertical="center" indent="6"/>
      <protection locked="0"/>
    </xf>
    <xf numFmtId="0" fontId="14" fillId="7" borderId="11" xfId="0" applyFont="1" applyFill="1" applyBorder="1" applyAlignment="1" applyProtection="1">
      <alignment horizontal="left" vertical="center" indent="6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Συνολικά στα μαθήματα του Γενικού (πρώην Ενιαίου) Λυκείου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6875"/>
          <c:w val="0.972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Γραφήματα!$C$3:$E$3</c:f>
              <c:strCache/>
            </c:strRef>
          </c:cat>
          <c:val>
            <c:numRef>
              <c:f>Γραφήματα!$C$4:$E$4</c:f>
              <c:numCache/>
            </c:numRef>
          </c:val>
          <c:shape val="box"/>
        </c:ser>
        <c:ser>
          <c:idx val="1"/>
          <c:order val="1"/>
          <c:tx>
            <c:strRef>
              <c:f>Γραφήματα!$B$5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Γραφήματα!$C$3:$E$3</c:f>
              <c:strCache/>
            </c:strRef>
          </c:cat>
          <c:val>
            <c:numRef>
              <c:f>Γραφήματα!$C$5:$E$5</c:f>
              <c:numCache/>
            </c:numRef>
          </c:val>
          <c:shape val="box"/>
        </c:ser>
        <c:ser>
          <c:idx val="2"/>
          <c:order val="2"/>
          <c:tx>
            <c:strRef>
              <c:f>Γραφήματα!$B$6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8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8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8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80000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Γραφήματα!$C$3:$E$3</c:f>
              <c:strCache/>
            </c:strRef>
          </c:cat>
          <c:val>
            <c:numRef>
              <c:f>Γραφήματα!$C$6:$E$6</c:f>
              <c:numCache/>
            </c:numRef>
          </c:val>
          <c:shape val="box"/>
        </c:ser>
        <c:shape val="box"/>
        <c:axId val="17811176"/>
        <c:axId val="26082857"/>
      </c:bar3D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111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35"/>
          <c:y val="0.08775"/>
          <c:w val="0.8642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 με βάση τις προτεινόμενες στο Γενικό Λύκειο</a:t>
            </a:r>
          </a:p>
        </c:rich>
      </c:tx>
      <c:layout>
        <c:manualLayout>
          <c:xMode val="factor"/>
          <c:yMode val="factor"/>
          <c:x val="0.00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7825"/>
          <c:w val="0.918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Γραφήματα!$D$37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Γραφήματα!$E$36:$G$36</c:f>
              <c:strCache/>
            </c:strRef>
          </c:cat>
          <c:val>
            <c:numRef>
              <c:f>Γραφήματα!$E$37:$G$37</c:f>
              <c:numCache/>
            </c:numRef>
          </c:val>
        </c:ser>
        <c:ser>
          <c:idx val="1"/>
          <c:order val="1"/>
          <c:tx>
            <c:strRef>
              <c:f>Γραφήματα!$D$38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Γραφήματα!$E$36:$G$36</c:f>
              <c:strCache/>
            </c:strRef>
          </c:cat>
          <c:val>
            <c:numRef>
              <c:f>Γραφήματα!$E$38:$G$38</c:f>
              <c:numCache/>
            </c:numRef>
          </c:val>
        </c:ser>
        <c:ser>
          <c:idx val="2"/>
          <c:order val="2"/>
          <c:tx>
            <c:strRef>
              <c:f>Γραφήματα!$D$39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Γραφήματα!$E$36:$G$36</c:f>
              <c:strCache/>
            </c:strRef>
          </c:cat>
          <c:val>
            <c:numRef>
              <c:f>Γραφήματα!$E$39:$G$39</c:f>
              <c:numCache/>
            </c:numRef>
          </c:val>
        </c:ser>
        <c:axId val="33419122"/>
        <c:axId val="32336643"/>
      </c:bar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Μαθήματα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Ποσοστό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25"/>
          <c:y val="0.2"/>
          <c:w val="0.68775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ασκήσεων, κατά Τάξη και μάθημα, με βάση τις προτεινόμενες στο Γενικό Λύκειο</a:t>
            </a:r>
          </a:p>
        </c:rich>
      </c:tx>
      <c:layout>
        <c:manualLayout>
          <c:xMode val="factor"/>
          <c:yMode val="factor"/>
          <c:x val="0.02175"/>
          <c:y val="-0.002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32375"/>
          <c:w val="1"/>
          <c:h val="0.67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Γραφήματα!$B$74</c:f>
              <c:strCache>
                <c:ptCount val="1"/>
                <c:pt idx="0">
                  <c:v>Α' Λυκείου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Γραφήματα!$C$72:$H$73</c:f>
              <c:multiLvlStrCache/>
            </c:multiLvlStrRef>
          </c:cat>
          <c:val>
            <c:numRef>
              <c:f>Γραφήματα!$C$74:$H$74</c:f>
              <c:numCache/>
            </c:numRef>
          </c:val>
          <c:shape val="cylinder"/>
        </c:ser>
        <c:ser>
          <c:idx val="1"/>
          <c:order val="1"/>
          <c:tx>
            <c:strRef>
              <c:f>Γραφήματα!$B$75</c:f>
              <c:strCache>
                <c:ptCount val="1"/>
                <c:pt idx="0">
                  <c:v>Β' Λυκείου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Γραφήματα!$C$72:$H$73</c:f>
              <c:multiLvlStrCache/>
            </c:multiLvlStrRef>
          </c:cat>
          <c:val>
            <c:numRef>
              <c:f>Γραφήματα!$C$75:$H$75</c:f>
              <c:numCache/>
            </c:numRef>
          </c:val>
          <c:shape val="cylinder"/>
        </c:ser>
        <c:ser>
          <c:idx val="2"/>
          <c:order val="2"/>
          <c:tx>
            <c:strRef>
              <c:f>Γραφήματα!$B$76</c:f>
              <c:strCache>
                <c:ptCount val="1"/>
                <c:pt idx="0">
                  <c:v>Γ' Λυκείου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4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Γραφήματα!$C$72:$H$73</c:f>
              <c:multiLvlStrCache/>
            </c:multiLvlStrRef>
          </c:cat>
          <c:val>
            <c:numRef>
              <c:f>Γραφήματα!$C$76:$H$76</c:f>
              <c:numCache/>
            </c:numRef>
          </c:val>
          <c:shape val="cylinder"/>
        </c:ser>
        <c:shape val="cylinder"/>
        <c:axId val="22594332"/>
        <c:axId val="2022397"/>
      </c:bar3D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2115"/>
          <c:w val="0.84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00080"/>
            </a:gs>
            <a:gs pos="100000">
              <a:srgbClr val="3B003B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00080"/>
            </a:gs>
            <a:gs pos="100000">
              <a:srgbClr val="3B003B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66675</xdr:rowOff>
    </xdr:from>
    <xdr:to>
      <xdr:col>9</xdr:col>
      <xdr:colOff>504825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409575" y="1095375"/>
        <a:ext cx="68199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39</xdr:row>
      <xdr:rowOff>76200</xdr:rowOff>
    </xdr:from>
    <xdr:to>
      <xdr:col>9</xdr:col>
      <xdr:colOff>714375</xdr:colOff>
      <xdr:row>66</xdr:row>
      <xdr:rowOff>57150</xdr:rowOff>
    </xdr:to>
    <xdr:graphicFrame>
      <xdr:nvGraphicFramePr>
        <xdr:cNvPr id="2" name="Chart 6"/>
        <xdr:cNvGraphicFramePr/>
      </xdr:nvGraphicFramePr>
      <xdr:xfrm>
        <a:off x="342900" y="6762750"/>
        <a:ext cx="70961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77</xdr:row>
      <xdr:rowOff>152400</xdr:rowOff>
    </xdr:from>
    <xdr:to>
      <xdr:col>9</xdr:col>
      <xdr:colOff>600075</xdr:colOff>
      <xdr:row>103</xdr:row>
      <xdr:rowOff>66675</xdr:rowOff>
    </xdr:to>
    <xdr:graphicFrame>
      <xdr:nvGraphicFramePr>
        <xdr:cNvPr id="3" name="Chart 7"/>
        <xdr:cNvGraphicFramePr/>
      </xdr:nvGraphicFramePr>
      <xdr:xfrm>
        <a:off x="295275" y="13354050"/>
        <a:ext cx="702945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917;&#960;&#953;&#966;&#940;&#957;&#949;&#953;&#945;%20&#949;&#961;&#947;&#945;&#963;&#943;&#945;&#962;\&#913;&#928;&#927;&#923;&#927;&#915;&#921;&#931;&#924;&#927;&#931;%202007-08\&#928;&#921;&#925;&#913;&#922;&#917;&#931;%20&#915;&#921;&#913;%20&#923;&#933;&#922;&#917;&#921;&#913;%202008%20-%20&#922;&#913;&#929;&#916;&#921;&#932;&#93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ο Καρδίτσας"/>
      <sheetName val="2ο Καρδίτσας"/>
      <sheetName val="3ο Καρδίτσας"/>
      <sheetName val="4ο Καρδίτσας"/>
      <sheetName val="5ο Καρδίτσας"/>
      <sheetName val="Εσπερινό"/>
      <sheetName val="Μουσικό"/>
      <sheetName val="Κέδρου"/>
      <sheetName val="Λεονταρίου"/>
      <sheetName val="Μουζακίου"/>
      <sheetName val="Παλαμά"/>
      <sheetName val="Προαστίου"/>
      <sheetName val="Σοφάδων"/>
      <sheetName val="Φαναρίου"/>
      <sheetName val="Ματαράγκας"/>
      <sheetName val="Μαγούλας"/>
      <sheetName val="Μητρόπολης"/>
      <sheetName val="Ιτέας"/>
    </sheetNames>
    <sheetDataSet>
      <sheetData sheetId="1">
        <row r="8">
          <cell r="D8">
            <v>5</v>
          </cell>
          <cell r="E8">
            <v>3</v>
          </cell>
        </row>
        <row r="9">
          <cell r="D9">
            <v>5</v>
          </cell>
          <cell r="E9">
            <v>5</v>
          </cell>
        </row>
        <row r="10">
          <cell r="D10">
            <v>5</v>
          </cell>
        </row>
        <row r="11">
          <cell r="D11">
            <v>5</v>
          </cell>
          <cell r="E11">
            <v>3</v>
          </cell>
        </row>
        <row r="12">
          <cell r="D12">
            <v>7</v>
          </cell>
          <cell r="E12">
            <v>3</v>
          </cell>
        </row>
        <row r="13">
          <cell r="D13">
            <v>7</v>
          </cell>
          <cell r="E13">
            <v>5</v>
          </cell>
        </row>
        <row r="14">
          <cell r="D14">
            <v>7</v>
          </cell>
        </row>
        <row r="15">
          <cell r="D15">
            <v>4</v>
          </cell>
        </row>
        <row r="16">
          <cell r="D16">
            <v>5</v>
          </cell>
        </row>
        <row r="17">
          <cell r="D17">
            <v>5</v>
          </cell>
        </row>
        <row r="18">
          <cell r="D18">
            <v>4</v>
          </cell>
          <cell r="E18">
            <v>4</v>
          </cell>
        </row>
        <row r="19">
          <cell r="D19">
            <v>4</v>
          </cell>
        </row>
        <row r="20">
          <cell r="D20">
            <v>5</v>
          </cell>
          <cell r="G20">
            <v>5</v>
          </cell>
        </row>
        <row r="21">
          <cell r="D21">
            <v>5</v>
          </cell>
          <cell r="G21">
            <v>5</v>
          </cell>
        </row>
        <row r="22">
          <cell r="D22">
            <v>5</v>
          </cell>
          <cell r="G22">
            <v>1</v>
          </cell>
        </row>
        <row r="23">
          <cell r="D23">
            <v>7</v>
          </cell>
          <cell r="G23">
            <v>4</v>
          </cell>
        </row>
        <row r="24">
          <cell r="D24">
            <v>7</v>
          </cell>
        </row>
        <row r="25">
          <cell r="D25">
            <v>7</v>
          </cell>
          <cell r="G25">
            <v>2</v>
          </cell>
        </row>
        <row r="26">
          <cell r="D26">
            <v>2</v>
          </cell>
          <cell r="G26">
            <v>2</v>
          </cell>
        </row>
        <row r="27">
          <cell r="D27">
            <v>2</v>
          </cell>
          <cell r="G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G30">
            <v>2</v>
          </cell>
        </row>
        <row r="31">
          <cell r="D31">
            <v>7</v>
          </cell>
          <cell r="I31">
            <v>2</v>
          </cell>
        </row>
        <row r="32">
          <cell r="D32">
            <v>7</v>
          </cell>
          <cell r="I32">
            <v>7</v>
          </cell>
        </row>
        <row r="33">
          <cell r="D33">
            <v>7</v>
          </cell>
          <cell r="I33">
            <v>7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5</v>
          </cell>
        </row>
        <row r="37">
          <cell r="D37">
            <v>2</v>
          </cell>
          <cell r="I37">
            <v>2</v>
          </cell>
        </row>
        <row r="38">
          <cell r="D38">
            <v>2</v>
          </cell>
        </row>
      </sheetData>
      <sheetData sheetId="2">
        <row r="8">
          <cell r="D8">
            <v>4</v>
          </cell>
        </row>
        <row r="9">
          <cell r="D9">
            <v>4</v>
          </cell>
          <cell r="E9">
            <v>4</v>
          </cell>
        </row>
        <row r="10">
          <cell r="D10">
            <v>4</v>
          </cell>
          <cell r="E10">
            <v>4</v>
          </cell>
        </row>
        <row r="11">
          <cell r="D11">
            <v>4</v>
          </cell>
          <cell r="E11">
            <v>1</v>
          </cell>
        </row>
        <row r="12">
          <cell r="D12">
            <v>4</v>
          </cell>
          <cell r="E12">
            <v>1</v>
          </cell>
        </row>
        <row r="13">
          <cell r="D13">
            <v>4</v>
          </cell>
          <cell r="E13">
            <v>1</v>
          </cell>
        </row>
        <row r="14">
          <cell r="D14">
            <v>4</v>
          </cell>
          <cell r="E14">
            <v>1</v>
          </cell>
        </row>
        <row r="15">
          <cell r="D15">
            <v>4</v>
          </cell>
          <cell r="E15">
            <v>4</v>
          </cell>
        </row>
        <row r="16">
          <cell r="D16">
            <v>4</v>
          </cell>
          <cell r="E16">
            <v>2</v>
          </cell>
        </row>
        <row r="17">
          <cell r="D17">
            <v>4</v>
          </cell>
          <cell r="E17">
            <v>2</v>
          </cell>
        </row>
        <row r="18">
          <cell r="D18">
            <v>4</v>
          </cell>
          <cell r="E18">
            <v>1</v>
          </cell>
        </row>
        <row r="19">
          <cell r="D19">
            <v>4</v>
          </cell>
          <cell r="E19">
            <v>1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4</v>
          </cell>
        </row>
        <row r="23">
          <cell r="D23">
            <v>4</v>
          </cell>
          <cell r="G23">
            <v>4</v>
          </cell>
        </row>
        <row r="24">
          <cell r="D24">
            <v>4</v>
          </cell>
        </row>
        <row r="25">
          <cell r="D25">
            <v>4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2</v>
          </cell>
        </row>
        <row r="30">
          <cell r="D30">
            <v>2</v>
          </cell>
        </row>
        <row r="31">
          <cell r="D31">
            <v>4</v>
          </cell>
        </row>
        <row r="32">
          <cell r="D32">
            <v>4</v>
          </cell>
          <cell r="I32">
            <v>4</v>
          </cell>
        </row>
        <row r="33">
          <cell r="D33">
            <v>4</v>
          </cell>
          <cell r="I33">
            <v>4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4</v>
          </cell>
          <cell r="I36">
            <v>4</v>
          </cell>
        </row>
        <row r="37">
          <cell r="D37">
            <v>2</v>
          </cell>
          <cell r="I37">
            <v>2</v>
          </cell>
        </row>
        <row r="38">
          <cell r="D38">
            <v>2</v>
          </cell>
          <cell r="I38">
            <v>2</v>
          </cell>
        </row>
      </sheetData>
      <sheetData sheetId="3">
        <row r="8">
          <cell r="D8">
            <v>5</v>
          </cell>
          <cell r="E8">
            <v>5</v>
          </cell>
        </row>
        <row r="9">
          <cell r="D9">
            <v>5</v>
          </cell>
        </row>
        <row r="10">
          <cell r="D10">
            <v>5</v>
          </cell>
        </row>
        <row r="11">
          <cell r="D11">
            <v>5</v>
          </cell>
        </row>
        <row r="12">
          <cell r="D12">
            <v>5</v>
          </cell>
        </row>
        <row r="13">
          <cell r="D13">
            <v>5</v>
          </cell>
        </row>
        <row r="14">
          <cell r="D14">
            <v>5</v>
          </cell>
          <cell r="E14">
            <v>5</v>
          </cell>
        </row>
        <row r="15">
          <cell r="D15">
            <v>5</v>
          </cell>
        </row>
        <row r="16">
          <cell r="D16">
            <v>5</v>
          </cell>
          <cell r="E16">
            <v>5</v>
          </cell>
        </row>
        <row r="17">
          <cell r="D17">
            <v>5</v>
          </cell>
        </row>
        <row r="18">
          <cell r="D18">
            <v>5</v>
          </cell>
          <cell r="E18">
            <v>5</v>
          </cell>
        </row>
        <row r="19">
          <cell r="D19">
            <v>5</v>
          </cell>
        </row>
        <row r="20">
          <cell r="D20">
            <v>5</v>
          </cell>
          <cell r="G20">
            <v>5</v>
          </cell>
        </row>
        <row r="21">
          <cell r="D21">
            <v>5</v>
          </cell>
          <cell r="G21">
            <v>5</v>
          </cell>
        </row>
        <row r="22">
          <cell r="D22">
            <v>5</v>
          </cell>
          <cell r="G22">
            <v>5</v>
          </cell>
        </row>
        <row r="23">
          <cell r="D23">
            <v>5</v>
          </cell>
        </row>
        <row r="24">
          <cell r="D24">
            <v>5</v>
          </cell>
        </row>
        <row r="25">
          <cell r="D25">
            <v>5</v>
          </cell>
        </row>
        <row r="26">
          <cell r="D26">
            <v>2</v>
          </cell>
          <cell r="G26">
            <v>2</v>
          </cell>
        </row>
        <row r="27">
          <cell r="D27">
            <v>2</v>
          </cell>
          <cell r="G27">
            <v>2</v>
          </cell>
        </row>
        <row r="28">
          <cell r="D28">
            <v>2</v>
          </cell>
          <cell r="G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G30">
            <v>2</v>
          </cell>
        </row>
        <row r="31">
          <cell r="D31">
            <v>5</v>
          </cell>
          <cell r="I31">
            <v>5</v>
          </cell>
        </row>
        <row r="32">
          <cell r="D32">
            <v>5</v>
          </cell>
        </row>
        <row r="33">
          <cell r="D33">
            <v>5</v>
          </cell>
        </row>
        <row r="36">
          <cell r="D36">
            <v>5</v>
          </cell>
        </row>
        <row r="37">
          <cell r="D37">
            <v>2</v>
          </cell>
        </row>
        <row r="38">
          <cell r="D38">
            <v>2</v>
          </cell>
        </row>
      </sheetData>
      <sheetData sheetId="4">
        <row r="8">
          <cell r="D8">
            <v>6</v>
          </cell>
        </row>
        <row r="9">
          <cell r="D9">
            <v>6</v>
          </cell>
        </row>
        <row r="10">
          <cell r="D10">
            <v>6</v>
          </cell>
          <cell r="F10">
            <v>6</v>
          </cell>
        </row>
        <row r="11">
          <cell r="D11">
            <v>6</v>
          </cell>
          <cell r="E11">
            <v>6</v>
          </cell>
        </row>
        <row r="12">
          <cell r="D12">
            <v>6</v>
          </cell>
        </row>
        <row r="13">
          <cell r="D13">
            <v>6</v>
          </cell>
          <cell r="F13">
            <v>6</v>
          </cell>
        </row>
        <row r="14">
          <cell r="D14">
            <v>6</v>
          </cell>
          <cell r="F14">
            <v>6</v>
          </cell>
        </row>
        <row r="15">
          <cell r="D15">
            <v>6</v>
          </cell>
          <cell r="E15">
            <v>6</v>
          </cell>
        </row>
        <row r="16">
          <cell r="D16">
            <v>6</v>
          </cell>
          <cell r="E16">
            <v>6</v>
          </cell>
        </row>
        <row r="17">
          <cell r="D17">
            <v>6</v>
          </cell>
        </row>
        <row r="18">
          <cell r="D18">
            <v>6</v>
          </cell>
          <cell r="F18">
            <v>6</v>
          </cell>
        </row>
        <row r="19">
          <cell r="D19">
            <v>6</v>
          </cell>
          <cell r="F19">
            <v>4</v>
          </cell>
        </row>
        <row r="20">
          <cell r="D20">
            <v>6</v>
          </cell>
          <cell r="H20">
            <v>6</v>
          </cell>
        </row>
        <row r="21">
          <cell r="D21">
            <v>6</v>
          </cell>
          <cell r="G21">
            <v>6</v>
          </cell>
        </row>
        <row r="22">
          <cell r="D22">
            <v>6</v>
          </cell>
          <cell r="G22">
            <v>6</v>
          </cell>
        </row>
        <row r="23">
          <cell r="D23">
            <v>6</v>
          </cell>
          <cell r="H23">
            <v>6</v>
          </cell>
        </row>
        <row r="24">
          <cell r="D24">
            <v>6</v>
          </cell>
        </row>
        <row r="25">
          <cell r="D25">
            <v>6</v>
          </cell>
          <cell r="H25">
            <v>6</v>
          </cell>
        </row>
        <row r="26">
          <cell r="D26">
            <v>2</v>
          </cell>
          <cell r="G26">
            <v>2</v>
          </cell>
        </row>
        <row r="27">
          <cell r="D27">
            <v>2</v>
          </cell>
          <cell r="H27">
            <v>2</v>
          </cell>
        </row>
        <row r="28">
          <cell r="D28">
            <v>2</v>
          </cell>
          <cell r="H28">
            <v>2</v>
          </cell>
        </row>
        <row r="29">
          <cell r="D29">
            <v>2</v>
          </cell>
          <cell r="G29">
            <v>2</v>
          </cell>
        </row>
        <row r="30">
          <cell r="D30">
            <v>2</v>
          </cell>
          <cell r="G30">
            <v>2</v>
          </cell>
        </row>
        <row r="31">
          <cell r="D31">
            <v>6</v>
          </cell>
          <cell r="I31">
            <v>6</v>
          </cell>
        </row>
        <row r="32">
          <cell r="D32">
            <v>6</v>
          </cell>
          <cell r="I32">
            <v>6</v>
          </cell>
        </row>
        <row r="33">
          <cell r="D33">
            <v>6</v>
          </cell>
          <cell r="I33">
            <v>6</v>
          </cell>
        </row>
        <row r="36">
          <cell r="D36">
            <v>6</v>
          </cell>
          <cell r="I36">
            <v>6</v>
          </cell>
        </row>
        <row r="37">
          <cell r="D37">
            <v>2</v>
          </cell>
          <cell r="I37">
            <v>2</v>
          </cell>
        </row>
        <row r="38">
          <cell r="D38">
            <v>2</v>
          </cell>
          <cell r="I38">
            <v>2</v>
          </cell>
        </row>
      </sheetData>
      <sheetData sheetId="5">
        <row r="8">
          <cell r="D8">
            <v>3</v>
          </cell>
          <cell r="E8">
            <v>3</v>
          </cell>
        </row>
        <row r="9">
          <cell r="D9">
            <v>3</v>
          </cell>
          <cell r="F9">
            <v>3</v>
          </cell>
        </row>
        <row r="10">
          <cell r="D10">
            <v>3</v>
          </cell>
        </row>
        <row r="11">
          <cell r="D11">
            <v>3</v>
          </cell>
        </row>
        <row r="12">
          <cell r="D12">
            <v>3</v>
          </cell>
        </row>
        <row r="13">
          <cell r="D13">
            <v>3</v>
          </cell>
        </row>
        <row r="14">
          <cell r="D14">
            <v>3</v>
          </cell>
          <cell r="E14">
            <v>3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</row>
        <row r="20">
          <cell r="D20">
            <v>3</v>
          </cell>
          <cell r="G20">
            <v>3</v>
          </cell>
        </row>
        <row r="21">
          <cell r="D21">
            <v>3</v>
          </cell>
          <cell r="H21">
            <v>3</v>
          </cell>
        </row>
        <row r="22">
          <cell r="D22">
            <v>3</v>
          </cell>
          <cell r="H22">
            <v>3</v>
          </cell>
        </row>
        <row r="23">
          <cell r="D23">
            <v>3</v>
          </cell>
          <cell r="H23">
            <v>3</v>
          </cell>
        </row>
        <row r="24">
          <cell r="D24">
            <v>3</v>
          </cell>
          <cell r="H24">
            <v>3</v>
          </cell>
        </row>
        <row r="25">
          <cell r="D25">
            <v>3</v>
          </cell>
          <cell r="H25">
            <v>3</v>
          </cell>
        </row>
        <row r="26">
          <cell r="D26">
            <v>3</v>
          </cell>
        </row>
        <row r="27">
          <cell r="D27">
            <v>3</v>
          </cell>
        </row>
        <row r="28">
          <cell r="D28">
            <v>3</v>
          </cell>
        </row>
        <row r="29">
          <cell r="D29">
            <v>3</v>
          </cell>
        </row>
        <row r="30">
          <cell r="D30">
            <v>3</v>
          </cell>
          <cell r="H30">
            <v>1</v>
          </cell>
        </row>
        <row r="31">
          <cell r="D31">
            <v>3</v>
          </cell>
        </row>
        <row r="32">
          <cell r="D32">
            <v>3</v>
          </cell>
          <cell r="J32">
            <v>3</v>
          </cell>
        </row>
        <row r="33">
          <cell r="D33">
            <v>3</v>
          </cell>
          <cell r="I33">
            <v>3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</v>
          </cell>
          <cell r="J36">
            <v>3</v>
          </cell>
        </row>
        <row r="37">
          <cell r="D37">
            <v>3</v>
          </cell>
          <cell r="J37">
            <v>3</v>
          </cell>
        </row>
        <row r="38">
          <cell r="D38">
            <v>3</v>
          </cell>
        </row>
      </sheetData>
      <sheetData sheetId="6">
        <row r="8">
          <cell r="D8">
            <v>2</v>
          </cell>
          <cell r="F8">
            <v>2</v>
          </cell>
        </row>
        <row r="9">
          <cell r="D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</row>
        <row r="12">
          <cell r="D12">
            <v>1</v>
          </cell>
          <cell r="F12">
            <v>2</v>
          </cell>
        </row>
        <row r="13">
          <cell r="D13">
            <v>1</v>
          </cell>
        </row>
        <row r="14">
          <cell r="D14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7">
        <row r="8">
          <cell r="D8">
            <v>1</v>
          </cell>
          <cell r="F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</row>
        <row r="12">
          <cell r="D12">
            <v>1</v>
          </cell>
          <cell r="F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8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0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  <cell r="I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9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2</v>
          </cell>
          <cell r="E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  <cell r="E14">
            <v>0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2</v>
          </cell>
          <cell r="G20">
            <v>2</v>
          </cell>
        </row>
        <row r="21">
          <cell r="D21">
            <v>2</v>
          </cell>
          <cell r="G21">
            <v>2</v>
          </cell>
        </row>
        <row r="22">
          <cell r="D22">
            <v>2</v>
          </cell>
          <cell r="G22">
            <v>2</v>
          </cell>
        </row>
        <row r="23">
          <cell r="D23">
            <v>2</v>
          </cell>
          <cell r="G23">
            <v>2</v>
          </cell>
        </row>
        <row r="24">
          <cell r="D24">
            <v>2</v>
          </cell>
          <cell r="G24">
            <v>0</v>
          </cell>
        </row>
        <row r="25">
          <cell r="D25">
            <v>2</v>
          </cell>
          <cell r="G25">
            <v>0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2</v>
          </cell>
          <cell r="I31">
            <v>2</v>
          </cell>
        </row>
        <row r="32">
          <cell r="D32">
            <v>2</v>
          </cell>
          <cell r="I32">
            <v>2</v>
          </cell>
        </row>
        <row r="33">
          <cell r="D33">
            <v>2</v>
          </cell>
          <cell r="I33">
            <v>2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1</v>
          </cell>
          <cell r="I36">
            <v>1</v>
          </cell>
        </row>
        <row r="37">
          <cell r="D37">
            <v>1</v>
          </cell>
          <cell r="I37">
            <v>1</v>
          </cell>
        </row>
        <row r="38">
          <cell r="D38">
            <v>1</v>
          </cell>
          <cell r="I38">
            <v>0</v>
          </cell>
        </row>
      </sheetData>
      <sheetData sheetId="10">
        <row r="8">
          <cell r="D8">
            <v>3</v>
          </cell>
          <cell r="E8">
            <v>3</v>
          </cell>
        </row>
        <row r="9">
          <cell r="D9">
            <v>3</v>
          </cell>
          <cell r="E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  <cell r="F11">
            <v>3</v>
          </cell>
        </row>
        <row r="12">
          <cell r="D12">
            <v>3</v>
          </cell>
          <cell r="E12">
            <v>3</v>
          </cell>
        </row>
        <row r="13">
          <cell r="D13">
            <v>3</v>
          </cell>
          <cell r="F13">
            <v>3</v>
          </cell>
        </row>
        <row r="14">
          <cell r="D14">
            <v>3</v>
          </cell>
          <cell r="E14">
            <v>3</v>
          </cell>
        </row>
        <row r="15">
          <cell r="D15">
            <v>1</v>
          </cell>
          <cell r="F15">
            <v>1</v>
          </cell>
        </row>
        <row r="16">
          <cell r="D16">
            <v>2</v>
          </cell>
          <cell r="E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  <cell r="F19">
            <v>1</v>
          </cell>
        </row>
        <row r="20">
          <cell r="D20">
            <v>3</v>
          </cell>
          <cell r="G20">
            <v>3</v>
          </cell>
        </row>
        <row r="21">
          <cell r="D21">
            <v>3</v>
          </cell>
          <cell r="G21">
            <v>3</v>
          </cell>
        </row>
        <row r="22">
          <cell r="D22">
            <v>3</v>
          </cell>
          <cell r="G22">
            <v>3</v>
          </cell>
        </row>
        <row r="23">
          <cell r="D23">
            <v>3</v>
          </cell>
          <cell r="H23">
            <v>3</v>
          </cell>
        </row>
        <row r="24">
          <cell r="D24">
            <v>3</v>
          </cell>
          <cell r="G24">
            <v>3</v>
          </cell>
        </row>
        <row r="25">
          <cell r="D25">
            <v>3</v>
          </cell>
          <cell r="H25">
            <v>3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H30">
            <v>1</v>
          </cell>
        </row>
        <row r="31">
          <cell r="D31">
            <v>3</v>
          </cell>
          <cell r="I31">
            <v>3</v>
          </cell>
        </row>
        <row r="32">
          <cell r="D32">
            <v>3</v>
          </cell>
          <cell r="I32">
            <v>3</v>
          </cell>
        </row>
        <row r="33">
          <cell r="D33">
            <v>3</v>
          </cell>
          <cell r="J33">
            <v>3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</v>
          </cell>
          <cell r="I36">
            <v>2</v>
          </cell>
        </row>
        <row r="37">
          <cell r="D37">
            <v>1</v>
          </cell>
          <cell r="I37">
            <v>1</v>
          </cell>
        </row>
        <row r="38">
          <cell r="D38">
            <v>1</v>
          </cell>
          <cell r="J38">
            <v>1</v>
          </cell>
        </row>
      </sheetData>
      <sheetData sheetId="11">
        <row r="8">
          <cell r="D8">
            <v>3</v>
          </cell>
          <cell r="E8">
            <v>3</v>
          </cell>
        </row>
        <row r="9">
          <cell r="D9">
            <v>3</v>
          </cell>
          <cell r="E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3</v>
          </cell>
          <cell r="E16">
            <v>3</v>
          </cell>
        </row>
        <row r="17">
          <cell r="D17">
            <v>3</v>
          </cell>
        </row>
        <row r="18">
          <cell r="D18">
            <v>3</v>
          </cell>
        </row>
        <row r="19">
          <cell r="D19">
            <v>3</v>
          </cell>
        </row>
        <row r="20">
          <cell r="D20">
            <v>3</v>
          </cell>
          <cell r="H20">
            <v>3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2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2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E10">
            <v>2</v>
          </cell>
        </row>
        <row r="11">
          <cell r="D11">
            <v>2</v>
          </cell>
          <cell r="E11">
            <v>2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2</v>
          </cell>
          <cell r="G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3">
        <row r="8">
          <cell r="D8">
            <v>3</v>
          </cell>
          <cell r="E8">
            <v>0</v>
          </cell>
          <cell r="F8">
            <v>0</v>
          </cell>
        </row>
        <row r="9">
          <cell r="D9">
            <v>3</v>
          </cell>
          <cell r="E9">
            <v>0</v>
          </cell>
          <cell r="F9">
            <v>0</v>
          </cell>
        </row>
        <row r="10">
          <cell r="D10">
            <v>3</v>
          </cell>
          <cell r="E10">
            <v>0</v>
          </cell>
          <cell r="F10">
            <v>0</v>
          </cell>
        </row>
        <row r="11">
          <cell r="D11">
            <v>3</v>
          </cell>
          <cell r="E11">
            <v>0</v>
          </cell>
          <cell r="F11">
            <v>0</v>
          </cell>
        </row>
        <row r="12">
          <cell r="D12">
            <v>3</v>
          </cell>
          <cell r="E12">
            <v>3</v>
          </cell>
          <cell r="F12">
            <v>0</v>
          </cell>
        </row>
        <row r="13">
          <cell r="D13">
            <v>3</v>
          </cell>
          <cell r="E13">
            <v>3</v>
          </cell>
          <cell r="F13">
            <v>0</v>
          </cell>
        </row>
        <row r="14">
          <cell r="D14">
            <v>3</v>
          </cell>
          <cell r="E14">
            <v>3</v>
          </cell>
          <cell r="F14">
            <v>0</v>
          </cell>
        </row>
        <row r="15">
          <cell r="D15">
            <v>3</v>
          </cell>
          <cell r="E15">
            <v>0</v>
          </cell>
          <cell r="F15">
            <v>0</v>
          </cell>
        </row>
        <row r="16">
          <cell r="D16">
            <v>3</v>
          </cell>
          <cell r="E16">
            <v>3</v>
          </cell>
          <cell r="F16">
            <v>0</v>
          </cell>
        </row>
        <row r="17">
          <cell r="D17">
            <v>3</v>
          </cell>
          <cell r="E17">
            <v>3</v>
          </cell>
          <cell r="F17">
            <v>0</v>
          </cell>
        </row>
        <row r="18">
          <cell r="D18">
            <v>3</v>
          </cell>
          <cell r="E18">
            <v>3</v>
          </cell>
          <cell r="F18">
            <v>0</v>
          </cell>
        </row>
        <row r="19">
          <cell r="D19">
            <v>3</v>
          </cell>
          <cell r="E19">
            <v>0</v>
          </cell>
          <cell r="F19">
            <v>0</v>
          </cell>
        </row>
        <row r="20">
          <cell r="D20">
            <v>3</v>
          </cell>
          <cell r="G20">
            <v>3</v>
          </cell>
          <cell r="H20">
            <v>0</v>
          </cell>
        </row>
        <row r="21">
          <cell r="D21">
            <v>3</v>
          </cell>
          <cell r="G21">
            <v>3</v>
          </cell>
          <cell r="H21">
            <v>0</v>
          </cell>
        </row>
        <row r="22">
          <cell r="D22">
            <v>3</v>
          </cell>
          <cell r="G22">
            <v>0</v>
          </cell>
          <cell r="H22">
            <v>0</v>
          </cell>
        </row>
        <row r="23">
          <cell r="D23">
            <v>3</v>
          </cell>
          <cell r="G23">
            <v>3</v>
          </cell>
          <cell r="H23">
            <v>0</v>
          </cell>
        </row>
        <row r="24">
          <cell r="D24">
            <v>3</v>
          </cell>
          <cell r="G24">
            <v>3</v>
          </cell>
          <cell r="H24">
            <v>0</v>
          </cell>
        </row>
        <row r="25">
          <cell r="D25">
            <v>3</v>
          </cell>
          <cell r="G25">
            <v>3</v>
          </cell>
          <cell r="H25">
            <v>0</v>
          </cell>
        </row>
        <row r="26">
          <cell r="D26">
            <v>1</v>
          </cell>
          <cell r="G26">
            <v>1</v>
          </cell>
          <cell r="H26">
            <v>0</v>
          </cell>
        </row>
        <row r="27">
          <cell r="D27">
            <v>1</v>
          </cell>
          <cell r="G27">
            <v>1</v>
          </cell>
          <cell r="H27">
            <v>0</v>
          </cell>
        </row>
        <row r="28">
          <cell r="D28">
            <v>1</v>
          </cell>
          <cell r="G28">
            <v>1</v>
          </cell>
          <cell r="H28">
            <v>0</v>
          </cell>
        </row>
        <row r="29">
          <cell r="D29">
            <v>1</v>
          </cell>
          <cell r="G29">
            <v>1</v>
          </cell>
          <cell r="H29">
            <v>0</v>
          </cell>
        </row>
        <row r="30">
          <cell r="D30">
            <v>1</v>
          </cell>
          <cell r="G30">
            <v>1</v>
          </cell>
          <cell r="H30">
            <v>0</v>
          </cell>
        </row>
        <row r="31">
          <cell r="D31">
            <v>3</v>
          </cell>
          <cell r="I31">
            <v>3</v>
          </cell>
          <cell r="J31">
            <v>0</v>
          </cell>
        </row>
        <row r="32">
          <cell r="D32">
            <v>3</v>
          </cell>
          <cell r="I32">
            <v>0</v>
          </cell>
          <cell r="J32">
            <v>0</v>
          </cell>
        </row>
        <row r="33">
          <cell r="D33">
            <v>3</v>
          </cell>
          <cell r="I33">
            <v>0</v>
          </cell>
          <cell r="J33">
            <v>0</v>
          </cell>
        </row>
        <row r="34">
          <cell r="D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I35">
            <v>0</v>
          </cell>
          <cell r="J35">
            <v>0</v>
          </cell>
        </row>
        <row r="36">
          <cell r="D36">
            <v>3</v>
          </cell>
          <cell r="I36">
            <v>0</v>
          </cell>
          <cell r="J36">
            <v>0</v>
          </cell>
        </row>
        <row r="37">
          <cell r="D37">
            <v>1</v>
          </cell>
          <cell r="I37">
            <v>1</v>
          </cell>
          <cell r="J37">
            <v>0</v>
          </cell>
        </row>
        <row r="38">
          <cell r="D38">
            <v>1</v>
          </cell>
          <cell r="I38">
            <v>0</v>
          </cell>
          <cell r="J38">
            <v>0</v>
          </cell>
        </row>
      </sheetData>
      <sheetData sheetId="14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F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F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6">
          <cell r="D36">
            <v>1</v>
          </cell>
          <cell r="I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5">
        <row r="8">
          <cell r="D8">
            <v>1</v>
          </cell>
          <cell r="E8">
            <v>1</v>
          </cell>
          <cell r="F8">
            <v>0</v>
          </cell>
        </row>
        <row r="9">
          <cell r="D9">
            <v>1</v>
          </cell>
          <cell r="E9">
            <v>1</v>
          </cell>
          <cell r="F9">
            <v>0</v>
          </cell>
        </row>
        <row r="10">
          <cell r="D10">
            <v>1</v>
          </cell>
          <cell r="E10">
            <v>1</v>
          </cell>
          <cell r="F10">
            <v>0</v>
          </cell>
        </row>
        <row r="11">
          <cell r="D11">
            <v>1</v>
          </cell>
          <cell r="E11">
            <v>1</v>
          </cell>
          <cell r="F11">
            <v>0</v>
          </cell>
        </row>
        <row r="12">
          <cell r="D12">
            <v>1</v>
          </cell>
          <cell r="E12">
            <v>1</v>
          </cell>
          <cell r="F12">
            <v>0</v>
          </cell>
        </row>
        <row r="13">
          <cell r="D13">
            <v>1</v>
          </cell>
          <cell r="E13">
            <v>1</v>
          </cell>
          <cell r="F13">
            <v>0</v>
          </cell>
        </row>
        <row r="14">
          <cell r="D14">
            <v>1</v>
          </cell>
          <cell r="E14">
            <v>1</v>
          </cell>
          <cell r="F14">
            <v>0</v>
          </cell>
        </row>
        <row r="15">
          <cell r="D15">
            <v>1</v>
          </cell>
          <cell r="E15">
            <v>0</v>
          </cell>
          <cell r="F15">
            <v>1</v>
          </cell>
        </row>
        <row r="16">
          <cell r="D16">
            <v>1</v>
          </cell>
          <cell r="E16">
            <v>1</v>
          </cell>
          <cell r="F16">
            <v>0</v>
          </cell>
        </row>
        <row r="17">
          <cell r="D17">
            <v>1</v>
          </cell>
          <cell r="E17">
            <v>0</v>
          </cell>
          <cell r="F17">
            <v>1</v>
          </cell>
        </row>
        <row r="18">
          <cell r="D18">
            <v>1</v>
          </cell>
          <cell r="E18">
            <v>1</v>
          </cell>
          <cell r="F18">
            <v>0</v>
          </cell>
        </row>
        <row r="19">
          <cell r="D19">
            <v>1</v>
          </cell>
          <cell r="E19">
            <v>0</v>
          </cell>
          <cell r="F19">
            <v>1</v>
          </cell>
        </row>
        <row r="20">
          <cell r="D20">
            <v>1</v>
          </cell>
          <cell r="G20">
            <v>1</v>
          </cell>
          <cell r="H20">
            <v>0</v>
          </cell>
        </row>
        <row r="21">
          <cell r="D21">
            <v>1</v>
          </cell>
          <cell r="G21">
            <v>1</v>
          </cell>
          <cell r="H21">
            <v>0</v>
          </cell>
        </row>
        <row r="22">
          <cell r="D22">
            <v>1</v>
          </cell>
          <cell r="G22">
            <v>1</v>
          </cell>
          <cell r="H22">
            <v>0</v>
          </cell>
        </row>
        <row r="23">
          <cell r="D23">
            <v>1</v>
          </cell>
          <cell r="G23">
            <v>1</v>
          </cell>
          <cell r="H23">
            <v>0</v>
          </cell>
        </row>
        <row r="24">
          <cell r="D24">
            <v>1</v>
          </cell>
          <cell r="G24">
            <v>1</v>
          </cell>
          <cell r="H24">
            <v>0</v>
          </cell>
        </row>
        <row r="25">
          <cell r="D25">
            <v>1</v>
          </cell>
          <cell r="G25">
            <v>0</v>
          </cell>
          <cell r="H25">
            <v>0</v>
          </cell>
        </row>
        <row r="26">
          <cell r="D26">
            <v>1</v>
          </cell>
          <cell r="G26">
            <v>0</v>
          </cell>
          <cell r="H26">
            <v>0</v>
          </cell>
        </row>
        <row r="27">
          <cell r="D27">
            <v>1</v>
          </cell>
          <cell r="G27">
            <v>0</v>
          </cell>
          <cell r="H27">
            <v>0</v>
          </cell>
        </row>
        <row r="28">
          <cell r="D28">
            <v>1</v>
          </cell>
          <cell r="G28">
            <v>0</v>
          </cell>
          <cell r="H28">
            <v>0</v>
          </cell>
        </row>
        <row r="29">
          <cell r="D29">
            <v>1</v>
          </cell>
          <cell r="G29">
            <v>0</v>
          </cell>
          <cell r="H29">
            <v>0</v>
          </cell>
        </row>
        <row r="30">
          <cell r="D30">
            <v>1</v>
          </cell>
          <cell r="G30">
            <v>0</v>
          </cell>
          <cell r="H30">
            <v>0</v>
          </cell>
        </row>
        <row r="31">
          <cell r="D31">
            <v>1</v>
          </cell>
          <cell r="I31">
            <v>0</v>
          </cell>
          <cell r="J31">
            <v>0</v>
          </cell>
        </row>
        <row r="32">
          <cell r="D32">
            <v>1</v>
          </cell>
          <cell r="I32">
            <v>0</v>
          </cell>
          <cell r="J32">
            <v>0</v>
          </cell>
        </row>
        <row r="33">
          <cell r="D33">
            <v>1</v>
          </cell>
          <cell r="I33">
            <v>0</v>
          </cell>
          <cell r="J33">
            <v>0</v>
          </cell>
        </row>
        <row r="34">
          <cell r="D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I35">
            <v>0</v>
          </cell>
          <cell r="J35">
            <v>0</v>
          </cell>
        </row>
        <row r="36">
          <cell r="D36">
            <v>1</v>
          </cell>
          <cell r="I36">
            <v>0</v>
          </cell>
          <cell r="J36">
            <v>0</v>
          </cell>
        </row>
        <row r="37">
          <cell r="D37">
            <v>1</v>
          </cell>
          <cell r="I37">
            <v>0</v>
          </cell>
          <cell r="J37">
            <v>0</v>
          </cell>
        </row>
        <row r="38">
          <cell r="D38">
            <v>1</v>
          </cell>
          <cell r="I38">
            <v>0</v>
          </cell>
          <cell r="J38">
            <v>0</v>
          </cell>
        </row>
      </sheetData>
      <sheetData sheetId="16">
        <row r="8">
          <cell r="D8">
            <v>1</v>
          </cell>
        </row>
        <row r="9">
          <cell r="D9">
            <v>1</v>
          </cell>
          <cell r="F9">
            <v>1</v>
          </cell>
        </row>
        <row r="10">
          <cell r="D10">
            <v>1</v>
          </cell>
        </row>
        <row r="11">
          <cell r="D11">
            <v>1</v>
          </cell>
          <cell r="F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6">
          <cell r="D36">
            <v>1</v>
          </cell>
          <cell r="I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7"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2</v>
          </cell>
          <cell r="E16">
            <v>2</v>
          </cell>
        </row>
        <row r="17">
          <cell r="D17">
            <v>2</v>
          </cell>
          <cell r="F17">
            <v>2</v>
          </cell>
        </row>
        <row r="18">
          <cell r="D18">
            <v>2</v>
          </cell>
          <cell r="E18">
            <v>2</v>
          </cell>
        </row>
        <row r="19">
          <cell r="D19">
            <v>2</v>
          </cell>
          <cell r="E19">
            <v>2</v>
          </cell>
        </row>
        <row r="20">
          <cell r="D20">
            <v>2</v>
          </cell>
        </row>
        <row r="21">
          <cell r="D21">
            <v>2</v>
          </cell>
          <cell r="G21">
            <v>1</v>
          </cell>
        </row>
        <row r="22">
          <cell r="D22">
            <v>2</v>
          </cell>
          <cell r="G22">
            <v>2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8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F10">
            <v>1</v>
          </cell>
        </row>
        <row r="11">
          <cell r="D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F14">
            <v>1</v>
          </cell>
        </row>
        <row r="15">
          <cell r="D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F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H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</row>
        <row r="36">
          <cell r="D36">
            <v>1</v>
          </cell>
          <cell r="I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2:S76"/>
  <sheetViews>
    <sheetView tabSelected="1" view="pageBreakPreview" zoomScale="75" zoomScaleSheetLayoutView="75" zoomScalePageLayoutView="0" workbookViewId="0" topLeftCell="A67">
      <selection activeCell="J75" sqref="J75"/>
    </sheetView>
  </sheetViews>
  <sheetFormatPr defaultColWidth="9.140625" defaultRowHeight="13.5" customHeight="1"/>
  <cols>
    <col min="2" max="2" width="12.421875" style="0" customWidth="1"/>
    <col min="3" max="3" width="16.57421875" style="0" customWidth="1"/>
    <col min="4" max="5" width="10.8515625" style="0" customWidth="1"/>
    <col min="6" max="6" width="11.421875" style="0" customWidth="1"/>
    <col min="8" max="8" width="11.28125" style="0" customWidth="1"/>
    <col min="10" max="10" width="13.421875" style="0" customWidth="1"/>
  </cols>
  <sheetData>
    <row r="2" ht="13.5" customHeight="1">
      <c r="S2" s="144"/>
    </row>
    <row r="3" spans="2:5" ht="13.5" customHeight="1">
      <c r="B3" s="1"/>
      <c r="C3" s="1" t="s">
        <v>137</v>
      </c>
      <c r="D3" s="1" t="s">
        <v>4</v>
      </c>
      <c r="E3" s="1" t="s">
        <v>15</v>
      </c>
    </row>
    <row r="4" spans="2:5" ht="13.5" customHeight="1">
      <c r="B4" s="137" t="s">
        <v>130</v>
      </c>
      <c r="C4" s="119">
        <v>0.83</v>
      </c>
      <c r="D4" s="119">
        <v>0.68</v>
      </c>
      <c r="E4" s="121">
        <v>0.32</v>
      </c>
    </row>
    <row r="5" spans="2:5" ht="13.5" customHeight="1">
      <c r="B5" s="138" t="s">
        <v>136</v>
      </c>
      <c r="C5" s="133">
        <v>0.58</v>
      </c>
      <c r="D5" s="133">
        <v>0.65</v>
      </c>
      <c r="E5" s="133">
        <v>0.35</v>
      </c>
    </row>
    <row r="6" spans="2:5" ht="13.5" customHeight="1">
      <c r="B6" s="141" t="s">
        <v>142</v>
      </c>
      <c r="C6" s="142">
        <v>0.55</v>
      </c>
      <c r="D6" s="142">
        <v>0.78</v>
      </c>
      <c r="E6" s="142">
        <v>0.22</v>
      </c>
    </row>
    <row r="36" spans="4:7" ht="13.5" customHeight="1">
      <c r="D36" s="1"/>
      <c r="E36" s="2" t="s">
        <v>6</v>
      </c>
      <c r="F36" s="2" t="s">
        <v>8</v>
      </c>
      <c r="G36" s="2" t="s">
        <v>13</v>
      </c>
    </row>
    <row r="37" spans="4:7" ht="13.5" customHeight="1">
      <c r="D37" s="137" t="s">
        <v>130</v>
      </c>
      <c r="E37" s="121">
        <v>0.73</v>
      </c>
      <c r="F37" s="121">
        <v>0.91</v>
      </c>
      <c r="G37" s="119">
        <v>0.93</v>
      </c>
    </row>
    <row r="38" spans="4:7" ht="13.5" customHeight="1">
      <c r="D38" s="138" t="s">
        <v>136</v>
      </c>
      <c r="E38" s="136">
        <v>0.54</v>
      </c>
      <c r="F38" s="136">
        <v>0.69</v>
      </c>
      <c r="G38" s="136">
        <v>0.51</v>
      </c>
    </row>
    <row r="39" spans="4:7" ht="13.5" customHeight="1">
      <c r="D39" s="141" t="s">
        <v>142</v>
      </c>
      <c r="E39" s="142">
        <v>0.55</v>
      </c>
      <c r="F39" s="142">
        <v>0.57</v>
      </c>
      <c r="G39" s="142">
        <v>0.54</v>
      </c>
    </row>
    <row r="72" spans="2:8" ht="13.5" customHeight="1">
      <c r="B72" s="151"/>
      <c r="C72" s="149"/>
      <c r="D72" s="149"/>
      <c r="E72" s="149"/>
      <c r="F72" s="149"/>
      <c r="G72" s="150"/>
      <c r="H72" s="150"/>
    </row>
    <row r="73" spans="2:8" ht="13.5" customHeight="1">
      <c r="B73" s="151"/>
      <c r="C73" s="134" t="s">
        <v>136</v>
      </c>
      <c r="D73" s="143" t="s">
        <v>142</v>
      </c>
      <c r="E73" s="134" t="s">
        <v>136</v>
      </c>
      <c r="F73" s="143" t="s">
        <v>142</v>
      </c>
      <c r="G73" s="134" t="s">
        <v>136</v>
      </c>
      <c r="H73" s="143" t="s">
        <v>142</v>
      </c>
    </row>
    <row r="74" spans="2:8" ht="13.5" customHeight="1">
      <c r="B74" s="1" t="s">
        <v>98</v>
      </c>
      <c r="C74" s="135">
        <v>0.59</v>
      </c>
      <c r="D74" s="142">
        <v>0.57</v>
      </c>
      <c r="E74" s="135">
        <v>0.73</v>
      </c>
      <c r="F74" s="142">
        <v>0.7</v>
      </c>
      <c r="G74" s="120"/>
      <c r="H74" s="120"/>
    </row>
    <row r="75" spans="2:8" ht="13.5" customHeight="1">
      <c r="B75" s="1" t="s">
        <v>131</v>
      </c>
      <c r="C75" s="135">
        <v>0.51</v>
      </c>
      <c r="D75" s="142">
        <v>0.53</v>
      </c>
      <c r="E75" s="135">
        <v>0.61</v>
      </c>
      <c r="F75" s="142">
        <v>0.49</v>
      </c>
      <c r="G75" s="135">
        <v>0.54</v>
      </c>
      <c r="H75" s="142">
        <v>0.61</v>
      </c>
    </row>
    <row r="76" spans="2:8" ht="13.5" customHeight="1">
      <c r="B76" s="1" t="s">
        <v>132</v>
      </c>
      <c r="C76" s="135">
        <v>0.51</v>
      </c>
      <c r="D76" s="142">
        <v>0.54</v>
      </c>
      <c r="E76" s="135">
        <v>0.96</v>
      </c>
      <c r="F76" s="142">
        <v>0.52</v>
      </c>
      <c r="G76" s="135">
        <v>0.46</v>
      </c>
      <c r="H76" s="142">
        <v>0.42</v>
      </c>
    </row>
  </sheetData>
  <sheetProtection/>
  <mergeCells count="4">
    <mergeCell ref="C72:D72"/>
    <mergeCell ref="E72:F72"/>
    <mergeCell ref="G72:H72"/>
    <mergeCell ref="B72:B73"/>
  </mergeCells>
  <printOptions/>
  <pageMargins left="0.7480314960629921" right="0.7480314960629921" top="0.984251968503937" bottom="0.984251968503937" header="0.5118110236220472" footer="0.5118110236220472"/>
  <pageSetup orientation="landscape" paperSize="9" scale="96" r:id="rId2"/>
  <colBreaks count="2" manualBreakCount="2">
    <brk id="10" max="104" man="1"/>
    <brk id="20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5" zoomScaleNormal="75" zoomScaleSheetLayoutView="75" zoomScalePageLayoutView="0" workbookViewId="0" topLeftCell="A19">
      <selection activeCell="E8" sqref="E8:E11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72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4" customFormat="1" ht="45.75" customHeight="1">
      <c r="A2" s="174" t="s">
        <v>143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10" customFormat="1" ht="30" customHeight="1">
      <c r="A3" s="176" t="s">
        <v>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2" customFormat="1" ht="25.5" customHeight="1">
      <c r="A4" s="178" t="s">
        <v>65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20.25">
      <c r="A5" s="169" t="s">
        <v>134</v>
      </c>
      <c r="B5" s="170"/>
      <c r="C5" s="170"/>
      <c r="D5" s="171"/>
      <c r="E5" s="180" t="s">
        <v>0</v>
      </c>
      <c r="F5" s="181"/>
      <c r="G5" s="182" t="s">
        <v>1</v>
      </c>
      <c r="H5" s="183"/>
      <c r="I5" s="184" t="s">
        <v>2</v>
      </c>
      <c r="J5" s="185"/>
      <c r="K5" s="186"/>
      <c r="L5" s="187"/>
      <c r="M5" s="188"/>
    </row>
    <row r="6" spans="1:13" s="9" customFormat="1" ht="82.5" customHeight="1">
      <c r="A6" s="7" t="s">
        <v>9</v>
      </c>
      <c r="B6" s="16" t="s">
        <v>14</v>
      </c>
      <c r="C6" s="17" t="s">
        <v>3</v>
      </c>
      <c r="D6" s="11" t="s">
        <v>54</v>
      </c>
      <c r="E6" s="26" t="s">
        <v>4</v>
      </c>
      <c r="F6" s="27" t="s">
        <v>5</v>
      </c>
      <c r="G6" s="28" t="s">
        <v>4</v>
      </c>
      <c r="H6" s="29" t="s">
        <v>5</v>
      </c>
      <c r="I6" s="31" t="s">
        <v>4</v>
      </c>
      <c r="J6" s="32" t="s">
        <v>5</v>
      </c>
      <c r="K6" s="166" t="s">
        <v>10</v>
      </c>
      <c r="L6" s="167"/>
      <c r="M6" s="8"/>
    </row>
    <row r="7" spans="1:14" s="38" customFormat="1" ht="45.75" customHeight="1">
      <c r="A7" s="12"/>
      <c r="B7" s="13"/>
      <c r="C7" s="14"/>
      <c r="D7" s="15"/>
      <c r="E7" s="168" t="s">
        <v>55</v>
      </c>
      <c r="F7" s="146"/>
      <c r="G7" s="146"/>
      <c r="H7" s="146"/>
      <c r="I7" s="146"/>
      <c r="J7" s="147"/>
      <c r="K7" s="18" t="s">
        <v>4</v>
      </c>
      <c r="L7" s="18" t="s">
        <v>15</v>
      </c>
      <c r="M7" s="166" t="s">
        <v>10</v>
      </c>
      <c r="N7" s="167"/>
    </row>
    <row r="8" spans="1:13" s="38" customFormat="1" ht="25.5" customHeight="1">
      <c r="A8" s="124" t="s">
        <v>16</v>
      </c>
      <c r="B8" s="19" t="s">
        <v>6</v>
      </c>
      <c r="C8" s="20" t="s">
        <v>7</v>
      </c>
      <c r="D8" s="139">
        <f>SUM('[1]1ο Καρδίτσας'!D8+'[1]2ο Καρδίτσας'!D8+'[1]3ο Καρδίτσας'!D8+'[1]4ο Καρδίτσας'!D8+'[1]5ο Καρδίτσας'!D8+'[1]Εσπερινό'!D8+'[1]Μουσικό'!D8+'[1]Κέδρου'!D8+'[1]Λεονταρίου'!D8+'[1]Μουζακίου'!D8+'[1]Παλαμά'!D8+'[1]Προαστίου'!D8+'[1]Σοφάδων'!D8+'[1]Φαναρίου'!D8+'[1]Ματαράγκας'!D8+'[1]Μαγούλας'!D8+'[1]Μητρόπολης'!D8+'[1]Ιτέας'!D8)</f>
        <v>46</v>
      </c>
      <c r="E8" s="139">
        <f>SUM('[1]1ο Καρδίτσας'!E8+'[1]2ο Καρδίτσας'!E8+'[1]3ο Καρδίτσας'!E8+'[1]4ο Καρδίτσας'!E8+'[1]5ο Καρδίτσας'!E8+'[1]Εσπερινό'!E8+'[1]Μουσικό'!E8+'[1]Κέδρου'!E8+'[1]Λεονταρίου'!E8+'[1]Μουζακίου'!E8+'[1]Παλαμά'!E8+'[1]Προαστίου'!E8+'[1]Σοφάδων'!E8+'[1]Φαναρίου'!E8+'[1]Ματαράγκας'!E8+'[1]Μαγούλας'!E8+'[1]Μητρόπολης'!E8+'[1]Ιτέας'!E8)</f>
        <v>25</v>
      </c>
      <c r="F8" s="139">
        <f>SUM('[1]1ο Καρδίτσας'!F8+'[1]2ο Καρδίτσας'!F8+'[1]3ο Καρδίτσας'!F8+'[1]4ο Καρδίτσας'!F8+'[1]5ο Καρδίτσας'!F8+'[1]Εσπερινό'!F8+'[1]Μουσικό'!F8+'[1]Κέδρου'!F8+'[1]Λεονταρίου'!F8+'[1]Μουζακίου'!F8+'[1]Παλαμά'!F8+'[1]Προαστίου'!F8+'[1]Σοφάδων'!F8+'[1]Φαναρίου'!F8+'[1]Ματαράγκας'!F8+'[1]Μαγούλας'!F8+'[1]Μητρόπολης'!F8+'[1]Ιτέας'!F8)</f>
        <v>3</v>
      </c>
      <c r="G8" s="140"/>
      <c r="H8" s="140"/>
      <c r="I8" s="140"/>
      <c r="J8" s="140"/>
      <c r="K8" s="125">
        <f>SUM(E8)</f>
        <v>25</v>
      </c>
      <c r="L8" s="125">
        <f>SUM(F8)</f>
        <v>3</v>
      </c>
      <c r="M8" s="125">
        <f>SUM(K8,L8)</f>
        <v>28</v>
      </c>
    </row>
    <row r="9" spans="1:13" s="38" customFormat="1" ht="25.5" customHeight="1">
      <c r="A9" s="124" t="s">
        <v>17</v>
      </c>
      <c r="B9" s="21" t="s">
        <v>6</v>
      </c>
      <c r="C9" s="20" t="s">
        <v>7</v>
      </c>
      <c r="D9" s="139">
        <f>SUM('[1]1ο Καρδίτσας'!D9+'[1]2ο Καρδίτσας'!D9+'[1]3ο Καρδίτσας'!D9+'[1]4ο Καρδίτσας'!D9+'[1]5ο Καρδίτσας'!D9+'[1]Εσπερινό'!D9+'[1]Μουσικό'!D9+'[1]Κέδρου'!D9+'[1]Λεονταρίου'!D9+'[1]Μουζακίου'!D9+'[1]Παλαμά'!D9+'[1]Προαστίου'!D9+'[1]Σοφάδων'!D9+'[1]Φαναρίου'!D9+'[1]Ματαράγκας'!D9+'[1]Μαγούλας'!D9+'[1]Μητρόπολης'!D9+'[1]Ιτέας'!D9)</f>
        <v>46</v>
      </c>
      <c r="E9" s="139">
        <f>SUM('[1]1ο Καρδίτσας'!E9+'[1]2ο Καρδίτσας'!E9+'[1]3ο Καρδίτσας'!E9+'[1]4ο Καρδίτσας'!E9+'[1]5ο Καρδίτσας'!E9+'[1]Εσπερινό'!E9+'[1]Μουσικό'!E9+'[1]Κέδρου'!E9+'[1]Λεονταρίου'!E9+'[1]Μουζακίου'!E9+'[1]Παλαμά'!E9+'[1]Προαστίου'!E9+'[1]Σοφάδων'!E9+'[1]Φαναρίου'!E9+'[1]Ματαράγκας'!E9+'[1]Μαγούλας'!E9+'[1]Μητρόπολης'!E9+'[1]Ιτέας'!E9)</f>
        <v>23</v>
      </c>
      <c r="F9" s="139">
        <f>SUM('[1]1ο Καρδίτσας'!F9+'[1]2ο Καρδίτσας'!F9+'[1]3ο Καρδίτσας'!F9+'[1]4ο Καρδίτσας'!F9+'[1]5ο Καρδίτσας'!F9+'[1]Εσπερινό'!F9+'[1]Μουσικό'!F9+'[1]Κέδρου'!F9+'[1]Λεονταρίου'!F9+'[1]Μουζακίου'!F9+'[1]Παλαμά'!F9+'[1]Προαστίου'!F9+'[1]Σοφάδων'!F9+'[1]Φαναρίου'!F9+'[1]Ματαράγκας'!F9+'[1]Μαγούλας'!F9+'[1]Μητρόπολης'!F9+'[1]Ιτέας'!F9)</f>
        <v>5</v>
      </c>
      <c r="G9" s="140"/>
      <c r="H9" s="140"/>
      <c r="I9" s="140"/>
      <c r="J9" s="140"/>
      <c r="K9" s="125">
        <f aca="true" t="shared" si="0" ref="K9:L19">SUM(E9)</f>
        <v>23</v>
      </c>
      <c r="L9" s="125">
        <f t="shared" si="0"/>
        <v>5</v>
      </c>
      <c r="M9" s="125">
        <f>SUM(K9,L9)</f>
        <v>28</v>
      </c>
    </row>
    <row r="10" spans="1:13" s="38" customFormat="1" ht="31.5" customHeight="1">
      <c r="A10" s="126" t="s">
        <v>138</v>
      </c>
      <c r="B10" s="19" t="s">
        <v>6</v>
      </c>
      <c r="C10" s="20" t="s">
        <v>7</v>
      </c>
      <c r="D10" s="139">
        <f>SUM('[1]1ο Καρδίτσας'!D10+'[1]2ο Καρδίτσας'!D10+'[1]3ο Καρδίτσας'!D10+'[1]4ο Καρδίτσας'!D10+'[1]5ο Καρδίτσας'!D10+'[1]Εσπερινό'!D10+'[1]Μουσικό'!D10+'[1]Κέδρου'!D10+'[1]Λεονταρίου'!D10+'[1]Μουζακίου'!D10+'[1]Παλαμά'!D10+'[1]Προαστίου'!D10+'[1]Σοφάδων'!D10+'[1]Φαναρίου'!D10+'[1]Ματαράγκας'!D10+'[1]Μαγούλας'!D10+'[1]Μητρόπολης'!D10+'[1]Ιτέας'!D10)</f>
        <v>46</v>
      </c>
      <c r="E10" s="139">
        <f>SUM('[1]1ο Καρδίτσας'!E10+'[1]2ο Καρδίτσας'!E10+'[1]3ο Καρδίτσας'!E10+'[1]4ο Καρδίτσας'!E10+'[1]5ο Καρδίτσας'!E10+'[1]Εσπερινό'!E10+'[1]Μουσικό'!E10+'[1]Κέδρου'!E10+'[1]Λεονταρίου'!E10+'[1]Μουζακίου'!E10+'[1]Παλαμά'!E10+'[1]Προαστίου'!E10+'[1]Σοφάδων'!E10+'[1]Φαναρίου'!E10+'[1]Ματαράγκας'!E10+'[1]Μαγούλας'!E10+'[1]Μητρόπολης'!E10+'[1]Ιτέας'!E10)</f>
        <v>11</v>
      </c>
      <c r="F10" s="139">
        <f>SUM('[1]1ο Καρδίτσας'!F10+'[1]2ο Καρδίτσας'!F10+'[1]3ο Καρδίτσας'!F10+'[1]4ο Καρδίτσας'!F10+'[1]5ο Καρδίτσας'!F10+'[1]Εσπερινό'!F10+'[1]Μουσικό'!F10+'[1]Κέδρου'!F10+'[1]Λεονταρίου'!F10+'[1]Μουζακίου'!F10+'[1]Παλαμά'!F10+'[1]Προαστίου'!F10+'[1]Σοφάδων'!F10+'[1]Φαναρίου'!F10+'[1]Ματαράγκας'!F10+'[1]Μαγούλας'!F10+'[1]Μητρόπολης'!F10+'[1]Ιτέας'!F10)</f>
        <v>16</v>
      </c>
      <c r="G10" s="140"/>
      <c r="H10" s="140"/>
      <c r="I10" s="140"/>
      <c r="J10" s="140"/>
      <c r="K10" s="125">
        <f t="shared" si="0"/>
        <v>11</v>
      </c>
      <c r="L10" s="125">
        <f t="shared" si="0"/>
        <v>16</v>
      </c>
      <c r="M10" s="125">
        <f>SUM(K10,L10)</f>
        <v>27</v>
      </c>
    </row>
    <row r="11" spans="1:13" s="38" customFormat="1" ht="27" customHeight="1">
      <c r="A11" s="124" t="s">
        <v>18</v>
      </c>
      <c r="B11" s="19" t="s">
        <v>6</v>
      </c>
      <c r="C11" s="20" t="s">
        <v>7</v>
      </c>
      <c r="D11" s="139">
        <f>SUM('[1]1ο Καρδίτσας'!D11+'[1]2ο Καρδίτσας'!D11+'[1]3ο Καρδίτσας'!D11+'[1]4ο Καρδίτσας'!D11+'[1]5ο Καρδίτσας'!D11+'[1]Εσπερινό'!D11+'[1]Μουσικό'!D11+'[1]Κέδρου'!D11+'[1]Λεονταρίου'!D11+'[1]Μουζακίου'!D11+'[1]Παλαμά'!D11+'[1]Προαστίου'!D11+'[1]Σοφάδων'!D11+'[1]Φαναρίου'!D11+'[1]Ματαράγκας'!D11+'[1]Μαγούλας'!D11+'[1]Μητρόπολης'!D11+'[1]Ιτέας'!D11)</f>
        <v>46</v>
      </c>
      <c r="E11" s="139">
        <f>SUM('[1]1ο Καρδίτσας'!E11+'[1]2ο Καρδίτσας'!E11+'[1]3ο Καρδίτσας'!E11+'[1]4ο Καρδίτσας'!E11+'[1]5ο Καρδίτσας'!E11+'[1]Εσπερινό'!E11+'[1]Μουσικό'!E11+'[1]Κέδρου'!E11+'[1]Λεονταρίου'!E11+'[1]Μουζακίου'!E11+'[1]Παλαμά'!E11+'[1]Προαστίου'!E11+'[1]Σοφάδων'!E11+'[1]Φαναρίου'!E11+'[1]Ματαράγκας'!E11+'[1]Μαγούλας'!E11+'[1]Μητρόπολης'!E11+'[1]Ιτέας'!E11)</f>
        <v>17</v>
      </c>
      <c r="F11" s="139">
        <f>SUM('[1]1ο Καρδίτσας'!F11+'[1]2ο Καρδίτσας'!F11+'[1]3ο Καρδίτσας'!F11+'[1]4ο Καρδίτσας'!F11+'[1]5ο Καρδίτσας'!F11+'[1]Εσπερινό'!F11+'[1]Μουσικό'!F11+'[1]Κέδρου'!F11+'[1]Λεονταρίου'!F11+'[1]Μουζακίου'!F11+'[1]Παλαμά'!F11+'[1]Προαστίου'!F11+'[1]Σοφάδων'!F11+'[1]Φαναρίου'!F11+'[1]Ματαράγκας'!F11+'[1]Μαγούλας'!F11+'[1]Μητρόπολης'!F11+'[1]Ιτέας'!F11)</f>
        <v>4</v>
      </c>
      <c r="G11" s="140"/>
      <c r="H11" s="140"/>
      <c r="I11" s="140"/>
      <c r="J11" s="140"/>
      <c r="K11" s="125">
        <f t="shared" si="0"/>
        <v>17</v>
      </c>
      <c r="L11" s="125">
        <f t="shared" si="0"/>
        <v>4</v>
      </c>
      <c r="M11" s="125">
        <f>SUM(K11,L11)</f>
        <v>21</v>
      </c>
    </row>
    <row r="12" spans="1:13" s="38" customFormat="1" ht="41.25" customHeight="1">
      <c r="A12" s="126" t="s">
        <v>19</v>
      </c>
      <c r="B12" s="22" t="s">
        <v>6</v>
      </c>
      <c r="C12" s="20" t="s">
        <v>12</v>
      </c>
      <c r="D12" s="139">
        <f>SUM('[1]1ο Καρδίτσας'!D12+'[1]2ο Καρδίτσας'!D12+'[1]3ο Καρδίτσας'!D12+'[1]4ο Καρδίτσας'!D12+'[1]5ο Καρδίτσας'!D12+'[1]Εσπερινό'!D12+'[1]Μουσικό'!D12+'[1]Κέδρου'!D12+'[1]Λεονταρίου'!D12+'[1]Μουζακίου'!D12+'[1]Παλαμά'!D12+'[1]Προαστίου'!D12+'[1]Σοφάδων'!D12+'[1]Φαναρίου'!D12+'[1]Ματαράγκας'!D12+'[1]Μαγούλας'!D12+'[1]Μητρόπολης'!D12+'[1]Ιτέας'!D12)</f>
        <v>44</v>
      </c>
      <c r="E12" s="139">
        <f>SUM('[1]1ο Καρδίτσας'!E12+'[1]2ο Καρδίτσας'!E12+'[1]3ο Καρδίτσας'!E12+'[1]4ο Καρδίτσας'!E12+'[1]5ο Καρδίτσας'!E12+'[1]Εσπερινό'!E12+'[1]Μουσικό'!E12+'[1]Κέδρου'!E12+'[1]Λεονταρίου'!E12+'[1]Μουζακίου'!E12+'[1]Παλαμά'!E12+'[1]Προαστίου'!E12+'[1]Σοφάδων'!E12+'[1]Φαναρίου'!E12+'[1]Ματαράγκας'!E12+'[1]Μαγούλας'!E12+'[1]Μητρόπολης'!E12+'[1]Ιτέας'!E12)</f>
        <v>17</v>
      </c>
      <c r="F12" s="139">
        <f>SUM('[1]1ο Καρδίτσας'!F12+'[1]2ο Καρδίτσας'!F12+'[1]3ο Καρδίτσας'!F12+'[1]4ο Καρδίτσας'!F12+'[1]5ο Καρδίτσας'!F12+'[1]Εσπερινό'!F12+'[1]Μουσικό'!F12+'[1]Κέδρου'!F12+'[1]Λεονταρίου'!F12+'[1]Μουζακίου'!F12+'[1]Παλαμά'!F12+'[1]Προαστίου'!F12+'[1]Σοφάδων'!F12+'[1]Φαναρίου'!F12+'[1]Ματαράγκας'!F12+'[1]Μαγούλας'!F12+'[1]Μητρόπολης'!F12+'[1]Ιτέας'!F12)</f>
        <v>3</v>
      </c>
      <c r="G12" s="140"/>
      <c r="H12" s="140"/>
      <c r="I12" s="140"/>
      <c r="J12" s="140"/>
      <c r="K12" s="125">
        <f t="shared" si="0"/>
        <v>17</v>
      </c>
      <c r="L12" s="125">
        <f t="shared" si="0"/>
        <v>3</v>
      </c>
      <c r="M12" s="125">
        <f aca="true" t="shared" si="1" ref="M12:M38">SUM(K12,L12)</f>
        <v>20</v>
      </c>
    </row>
    <row r="13" spans="1:13" s="38" customFormat="1" ht="38.25" customHeight="1">
      <c r="A13" s="124" t="s">
        <v>20</v>
      </c>
      <c r="B13" s="22" t="s">
        <v>6</v>
      </c>
      <c r="C13" s="20" t="s">
        <v>12</v>
      </c>
      <c r="D13" s="139">
        <f>SUM('[1]1ο Καρδίτσας'!D13+'[1]2ο Καρδίτσας'!D13+'[1]3ο Καρδίτσας'!D13+'[1]4ο Καρδίτσας'!D13+'[1]5ο Καρδίτσας'!D13+'[1]Εσπερινό'!D13+'[1]Μουσικό'!D13+'[1]Κέδρου'!D13+'[1]Λεονταρίου'!D13+'[1]Μουζακίου'!D13+'[1]Παλαμά'!D13+'[1]Προαστίου'!D13+'[1]Σοφάδων'!D13+'[1]Φαναρίου'!D13+'[1]Ματαράγκας'!D13+'[1]Μαγούλας'!D13+'[1]Μητρόπολης'!D13+'[1]Ιτέας'!D13)</f>
        <v>44</v>
      </c>
      <c r="E13" s="139">
        <f>SUM('[1]1ο Καρδίτσας'!E13+'[1]2ο Καρδίτσας'!E13+'[1]3ο Καρδίτσας'!E13+'[1]4ο Καρδίτσας'!E13+'[1]5ο Καρδίτσας'!E13+'[1]Εσπερινό'!E13+'[1]Μουσικό'!E13+'[1]Κέδρου'!E13+'[1]Λεονταρίου'!E13+'[1]Μουζακίου'!E13+'[1]Παλαμά'!E13+'[1]Προαστίου'!E13+'[1]Σοφάδων'!E13+'[1]Φαναρίου'!E13+'[1]Ματαράγκας'!E13+'[1]Μαγούλας'!E13+'[1]Μητρόπολης'!E13+'[1]Ιτέας'!E13)</f>
        <v>16</v>
      </c>
      <c r="F13" s="139">
        <f>SUM('[1]1ο Καρδίτσας'!F13+'[1]2ο Καρδίτσας'!F13+'[1]3ο Καρδίτσας'!F13+'[1]4ο Καρδίτσας'!F13+'[1]5ο Καρδίτσας'!F13+'[1]Εσπερινό'!F13+'[1]Μουσικό'!F13+'[1]Κέδρου'!F13+'[1]Λεονταρίου'!F13+'[1]Μουζακίου'!F13+'[1]Παλαμά'!F13+'[1]Προαστίου'!F13+'[1]Σοφάδων'!F13+'[1]Φαναρίου'!F13+'[1]Ματαράγκας'!F13+'[1]Μαγούλας'!F13+'[1]Μητρόπολης'!F13+'[1]Ιτέας'!F13)</f>
        <v>9</v>
      </c>
      <c r="G13" s="140"/>
      <c r="H13" s="140"/>
      <c r="I13" s="140"/>
      <c r="J13" s="140"/>
      <c r="K13" s="125">
        <f t="shared" si="0"/>
        <v>16</v>
      </c>
      <c r="L13" s="125">
        <f t="shared" si="0"/>
        <v>9</v>
      </c>
      <c r="M13" s="125">
        <f t="shared" si="1"/>
        <v>25</v>
      </c>
    </row>
    <row r="14" spans="1:13" s="38" customFormat="1" ht="32.25" customHeight="1">
      <c r="A14" s="124" t="s">
        <v>21</v>
      </c>
      <c r="B14" s="22" t="s">
        <v>6</v>
      </c>
      <c r="C14" s="20" t="s">
        <v>12</v>
      </c>
      <c r="D14" s="139">
        <f>SUM('[1]1ο Καρδίτσας'!D14+'[1]2ο Καρδίτσας'!D14+'[1]3ο Καρδίτσας'!D14+'[1]4ο Καρδίτσας'!D14+'[1]5ο Καρδίτσας'!D14+'[1]Εσπερινό'!D14+'[1]Μουσικό'!D14+'[1]Κέδρου'!D14+'[1]Λεονταρίου'!D14+'[1]Μουζακίου'!D14+'[1]Παλαμά'!D14+'[1]Προαστίου'!D14+'[1]Σοφάδων'!D14+'[1]Φαναρίου'!D14+'[1]Ματαράγκας'!D14+'[1]Μαγούλας'!D14+'[1]Μητρόπολης'!D14+'[1]Ιτέας'!D14)</f>
        <v>44</v>
      </c>
      <c r="E14" s="139">
        <f>SUM('[1]1ο Καρδίτσας'!E14+'[1]2ο Καρδίτσας'!E14+'[1]3ο Καρδίτσας'!E14+'[1]4ο Καρδίτσας'!E14+'[1]5ο Καρδίτσας'!E14+'[1]Εσπερινό'!E14+'[1]Μουσικό'!E14+'[1]Κέδρου'!E14+'[1]Λεονταρίου'!E14+'[1]Μουζακίου'!E14+'[1]Παλαμά'!E14+'[1]Προαστίου'!E14+'[1]Σοφάδων'!E14+'[1]Φαναρίου'!E14+'[1]Ματαράγκας'!E14+'[1]Μαγούλας'!E14+'[1]Μητρόπολης'!E14+'[1]Ιτέας'!E14)</f>
        <v>20</v>
      </c>
      <c r="F14" s="139">
        <f>SUM('[1]1ο Καρδίτσας'!F14+'[1]2ο Καρδίτσας'!F14+'[1]3ο Καρδίτσας'!F14+'[1]4ο Καρδίτσας'!F14+'[1]5ο Καρδίτσας'!F14+'[1]Εσπερινό'!F14+'[1]Μουσικό'!F14+'[1]Κέδρου'!F14+'[1]Λεονταρίου'!F14+'[1]Μουζακίου'!F14+'[1]Παλαμά'!F14+'[1]Προαστίου'!F14+'[1]Σοφάδων'!F14+'[1]Φαναρίου'!F14+'[1]Ματαράγκας'!F14+'[1]Μαγούλας'!F14+'[1]Μητρόπολης'!F14+'[1]Ιτέας'!F14)</f>
        <v>7</v>
      </c>
      <c r="G14" s="140"/>
      <c r="H14" s="140"/>
      <c r="I14" s="140"/>
      <c r="J14" s="140"/>
      <c r="K14" s="125">
        <f t="shared" si="0"/>
        <v>20</v>
      </c>
      <c r="L14" s="125">
        <f t="shared" si="0"/>
        <v>7</v>
      </c>
      <c r="M14" s="125">
        <f t="shared" si="1"/>
        <v>27</v>
      </c>
    </row>
    <row r="15" spans="1:13" s="38" customFormat="1" ht="48" customHeight="1">
      <c r="A15" s="126" t="s">
        <v>139</v>
      </c>
      <c r="B15" s="22" t="s">
        <v>6</v>
      </c>
      <c r="C15" s="20" t="s">
        <v>22</v>
      </c>
      <c r="D15" s="139">
        <f>SUM('[1]1ο Καρδίτσας'!D15+'[1]2ο Καρδίτσας'!D15+'[1]3ο Καρδίτσας'!D15+'[1]4ο Καρδίτσας'!D15+'[1]5ο Καρδίτσας'!D15+'[1]Εσπερινό'!D15+'[1]Μουσικό'!D15+'[1]Κέδρου'!D15+'[1]Λεονταρίου'!D15+'[1]Μουζακίου'!D15+'[1]Παλαμά'!D15+'[1]Προαστίου'!D15+'[1]Σοφάδων'!D15+'[1]Φαναρίου'!D15+'[1]Ματαράγκας'!D15+'[1]Μαγούλας'!D15+'[1]Μητρόπολης'!D15+'[1]Ιτέας'!D15)</f>
        <v>36</v>
      </c>
      <c r="E15" s="139">
        <f>SUM('[1]1ο Καρδίτσας'!E15+'[1]2ο Καρδίτσας'!E15+'[1]3ο Καρδίτσας'!E15+'[1]4ο Καρδίτσας'!E15+'[1]5ο Καρδίτσας'!E15+'[1]Εσπερινό'!E15+'[1]Μουσικό'!E15+'[1]Κέδρου'!E15+'[1]Λεονταρίου'!E15+'[1]Μουζακίου'!E15+'[1]Παλαμά'!E15+'[1]Προαστίου'!E15+'[1]Σοφάδων'!E15+'[1]Φαναρίου'!E15+'[1]Ματαράγκας'!E15+'[1]Μαγούλας'!E15+'[1]Μητρόπολης'!E15+'[1]Ιτέας'!E15)</f>
        <v>14</v>
      </c>
      <c r="F15" s="139">
        <f>SUM('[1]1ο Καρδίτσας'!F15+'[1]2ο Καρδίτσας'!F15+'[1]3ο Καρδίτσας'!F15+'[1]4ο Καρδίτσας'!F15+'[1]5ο Καρδίτσας'!F15+'[1]Εσπερινό'!F15+'[1]Μουσικό'!F15+'[1]Κέδρου'!F15+'[1]Λεονταρίου'!F15+'[1]Μουζακίου'!F15+'[1]Παλαμά'!F15+'[1]Προαστίου'!F15+'[1]Σοφάδων'!F15+'[1]Φαναρίου'!F15+'[1]Ματαράγκας'!F15+'[1]Μαγούλας'!F15+'[1]Μητρόπολης'!F15+'[1]Ιτέας'!F15)</f>
        <v>3</v>
      </c>
      <c r="G15" s="140"/>
      <c r="H15" s="140"/>
      <c r="I15" s="140"/>
      <c r="J15" s="140"/>
      <c r="K15" s="125">
        <f t="shared" si="0"/>
        <v>14</v>
      </c>
      <c r="L15" s="125">
        <f t="shared" si="0"/>
        <v>3</v>
      </c>
      <c r="M15" s="125">
        <f t="shared" si="1"/>
        <v>17</v>
      </c>
    </row>
    <row r="16" spans="1:13" s="38" customFormat="1" ht="25.5" customHeight="1">
      <c r="A16" s="126" t="s">
        <v>48</v>
      </c>
      <c r="B16" s="19" t="s">
        <v>6</v>
      </c>
      <c r="C16" s="20" t="s">
        <v>11</v>
      </c>
      <c r="D16" s="139">
        <f>SUM('[1]1ο Καρδίτσας'!D16+'[1]2ο Καρδίτσας'!D16+'[1]3ο Καρδίτσας'!D16+'[1]4ο Καρδίτσας'!D16+'[1]5ο Καρδίτσας'!D16+'[1]Εσπερινό'!D16+'[1]Μουσικό'!D16+'[1]Κέδρου'!D16+'[1]Λεονταρίου'!D16+'[1]Μουζακίου'!D16+'[1]Παλαμά'!D16+'[1]Προαστίου'!D16+'[1]Σοφάδων'!D16+'[1]Φαναρίου'!D16+'[1]Ματαράγκας'!D16+'[1]Μαγούλας'!D16+'[1]Μητρόπολης'!D16+'[1]Ιτέας'!D16)</f>
        <v>42</v>
      </c>
      <c r="E16" s="139">
        <f>SUM('[1]1ο Καρδίτσας'!E16+'[1]2ο Καρδίτσας'!E16+'[1]3ο Καρδίτσας'!E16+'[1]4ο Καρδίτσας'!E16+'[1]5ο Καρδίτσας'!E16+'[1]Εσπερινό'!E16+'[1]Μουσικό'!E16+'[1]Κέδρου'!E16+'[1]Λεονταρίου'!E16+'[1]Μουζακίου'!E16+'[1]Παλαμά'!E16+'[1]Προαστίου'!E16+'[1]Σοφάδων'!E16+'[1]Φαναρίου'!E16+'[1]Ματαράγκας'!E16+'[1]Μαγούλας'!E16+'[1]Μητρόπολης'!E16+'[1]Ιτέας'!E16)</f>
        <v>30</v>
      </c>
      <c r="F16" s="139">
        <f>SUM('[1]1ο Καρδίτσας'!F16+'[1]2ο Καρδίτσας'!F16+'[1]3ο Καρδίτσας'!F16+'[1]4ο Καρδίτσας'!F16+'[1]5ο Καρδίτσας'!F16+'[1]Εσπερινό'!F16+'[1]Μουσικό'!F16+'[1]Κέδρου'!F16+'[1]Λεονταρίου'!F16+'[1]Μουζακίου'!F16+'[1]Παλαμά'!F16+'[1]Προαστίου'!F16+'[1]Σοφάδων'!F16+'[1]Φαναρίου'!F16+'[1]Ματαράγκας'!F16+'[1]Μαγούλας'!F16+'[1]Μητρόπολης'!F16+'[1]Ιτέας'!F16)</f>
        <v>0</v>
      </c>
      <c r="G16" s="140"/>
      <c r="H16" s="140"/>
      <c r="I16" s="140"/>
      <c r="J16" s="140"/>
      <c r="K16" s="125">
        <f t="shared" si="0"/>
        <v>30</v>
      </c>
      <c r="L16" s="125">
        <f t="shared" si="0"/>
        <v>0</v>
      </c>
      <c r="M16" s="125">
        <f t="shared" si="1"/>
        <v>30</v>
      </c>
    </row>
    <row r="17" spans="1:13" s="38" customFormat="1" ht="32.25" customHeight="1">
      <c r="A17" s="124" t="s">
        <v>140</v>
      </c>
      <c r="B17" s="19" t="s">
        <v>6</v>
      </c>
      <c r="C17" s="20" t="s">
        <v>11</v>
      </c>
      <c r="D17" s="139">
        <f>SUM('[1]1ο Καρδίτσας'!D17+'[1]2ο Καρδίτσας'!D17+'[1]3ο Καρδίτσας'!D17+'[1]4ο Καρδίτσας'!D17+'[1]5ο Καρδίτσας'!D17+'[1]Εσπερινό'!D17+'[1]Μουσικό'!D17+'[1]Κέδρου'!D17+'[1]Λεονταρίου'!D17+'[1]Μουζακίου'!D17+'[1]Παλαμά'!D17+'[1]Προαστίου'!D17+'[1]Σοφάδων'!D17+'[1]Φαναρίου'!D17+'[1]Ματαράγκας'!D17+'[1]Μαγούλας'!D17+'[1]Μητρόπολης'!D17+'[1]Ιτέας'!D17)</f>
        <v>42</v>
      </c>
      <c r="E17" s="139">
        <f>SUM('[1]1ο Καρδίτσας'!E17+'[1]2ο Καρδίτσας'!E17+'[1]3ο Καρδίτσας'!E17+'[1]4ο Καρδίτσας'!E17+'[1]5ο Καρδίτσας'!E17+'[1]Εσπερινό'!E17+'[1]Μουσικό'!E17+'[1]Κέδρου'!E17+'[1]Λεονταρίου'!E17+'[1]Μουζακίου'!E17+'[1]Παλαμά'!E17+'[1]Προαστίου'!E17+'[1]Σοφάδων'!E17+'[1]Φαναρίου'!E17+'[1]Ματαράγκας'!E17+'[1]Μαγούλας'!E17+'[1]Μητρόπολης'!E17+'[1]Ιτέας'!E17)</f>
        <v>7</v>
      </c>
      <c r="F17" s="139">
        <f>SUM('[1]1ο Καρδίτσας'!F17+'[1]2ο Καρδίτσας'!F17+'[1]3ο Καρδίτσας'!F17+'[1]4ο Καρδίτσας'!F17+'[1]5ο Καρδίτσας'!F17+'[1]Εσπερινό'!F17+'[1]Μουσικό'!F17+'[1]Κέδρου'!F17+'[1]Λεονταρίου'!F17+'[1]Μουζακίου'!F17+'[1]Παλαμά'!F17+'[1]Προαστίου'!F17+'[1]Σοφάδων'!F17+'[1]Φαναρίου'!F17+'[1]Ματαράγκας'!F17+'[1]Μαγούλας'!F17+'[1]Μητρόπολης'!F17+'[1]Ιτέας'!F17)</f>
        <v>6</v>
      </c>
      <c r="G17" s="140"/>
      <c r="H17" s="140"/>
      <c r="I17" s="140"/>
      <c r="J17" s="140"/>
      <c r="K17" s="125">
        <f t="shared" si="0"/>
        <v>7</v>
      </c>
      <c r="L17" s="125">
        <f t="shared" si="0"/>
        <v>6</v>
      </c>
      <c r="M17" s="125">
        <f t="shared" si="1"/>
        <v>13</v>
      </c>
    </row>
    <row r="18" spans="1:13" s="38" customFormat="1" ht="34.5" customHeight="1">
      <c r="A18" s="126" t="s">
        <v>23</v>
      </c>
      <c r="B18" s="19" t="s">
        <v>6</v>
      </c>
      <c r="C18" s="20" t="s">
        <v>24</v>
      </c>
      <c r="D18" s="139">
        <f>SUM('[1]1ο Καρδίτσας'!D18+'[1]2ο Καρδίτσας'!D18+'[1]3ο Καρδίτσας'!D18+'[1]4ο Καρδίτσας'!D18+'[1]5ο Καρδίτσας'!D18+'[1]Εσπερινό'!D18+'[1]Μουσικό'!D18+'[1]Κέδρου'!D18+'[1]Λεονταρίου'!D18+'[1]Μουζακίου'!D18+'[1]Παλαμά'!D18+'[1]Προαστίου'!D18+'[1]Σοφάδων'!D18+'[1]Φαναρίου'!D18+'[1]Ματαράγκας'!D18+'[1]Μαγούλας'!D18+'[1]Μητρόπολης'!D18+'[1]Ιτέας'!D18)</f>
        <v>39</v>
      </c>
      <c r="E18" s="139">
        <f>SUM('[1]1ο Καρδίτσας'!E18+'[1]2ο Καρδίτσας'!E18+'[1]3ο Καρδίτσας'!E18+'[1]4ο Καρδίτσας'!E18+'[1]5ο Καρδίτσας'!E18+'[1]Εσπερινό'!E18+'[1]Μουσικό'!E18+'[1]Κέδρου'!E18+'[1]Λεονταρίου'!E18+'[1]Μουζακίου'!E18+'[1]Παλαμά'!E18+'[1]Προαστίου'!E18+'[1]Σοφάδων'!E18+'[1]Φαναρίου'!E18+'[1]Ματαράγκας'!E18+'[1]Μαγούλας'!E18+'[1]Μητρόπολης'!E18+'[1]Ιτέας'!E18)</f>
        <v>21</v>
      </c>
      <c r="F18" s="139">
        <f>SUM('[1]1ο Καρδίτσας'!F18+'[1]2ο Καρδίτσας'!F18+'[1]3ο Καρδίτσας'!F18+'[1]4ο Καρδίτσας'!F18+'[1]5ο Καρδίτσας'!F18+'[1]Εσπερινό'!F18+'[1]Μουσικό'!F18+'[1]Κέδρου'!F18+'[1]Λεονταρίου'!F18+'[1]Μουζακίου'!F18+'[1]Παλαμά'!F18+'[1]Προαστίου'!F18+'[1]Σοφάδων'!F18+'[1]Φαναρίου'!F18+'[1]Ματαράγκας'!F18+'[1]Μαγούλας'!F18+'[1]Μητρόπολης'!F18+'[1]Ιτέας'!F18)</f>
        <v>10</v>
      </c>
      <c r="G18" s="140"/>
      <c r="H18" s="140"/>
      <c r="I18" s="140"/>
      <c r="J18" s="140"/>
      <c r="K18" s="125">
        <f t="shared" si="0"/>
        <v>21</v>
      </c>
      <c r="L18" s="125">
        <f t="shared" si="0"/>
        <v>10</v>
      </c>
      <c r="M18" s="125">
        <f t="shared" si="1"/>
        <v>31</v>
      </c>
    </row>
    <row r="19" spans="1:13" s="38" customFormat="1" ht="25.5" customHeight="1">
      <c r="A19" s="126" t="s">
        <v>25</v>
      </c>
      <c r="B19" s="19" t="s">
        <v>6</v>
      </c>
      <c r="C19" s="20" t="s">
        <v>24</v>
      </c>
      <c r="D19" s="139">
        <f>SUM('[1]1ο Καρδίτσας'!D19+'[1]2ο Καρδίτσας'!D19+'[1]3ο Καρδίτσας'!D19+'[1]4ο Καρδίτσας'!D19+'[1]5ο Καρδίτσας'!D19+'[1]Εσπερινό'!D19+'[1]Μουσικό'!D19+'[1]Κέδρου'!D19+'[1]Λεονταρίου'!D19+'[1]Μουζακίου'!D19+'[1]Παλαμά'!D19+'[1]Προαστίου'!D19+'[1]Σοφάδων'!D19+'[1]Φαναρίου'!D19+'[1]Ματαράγκας'!D19+'[1]Μαγούλας'!D19+'[1]Μητρόπολης'!D19+'[1]Ιτέας'!D19)</f>
        <v>39</v>
      </c>
      <c r="E19" s="139">
        <f>SUM('[1]1ο Καρδίτσας'!E19+'[1]2ο Καρδίτσας'!E19+'[1]3ο Καρδίτσας'!E19+'[1]4ο Καρδίτσας'!E19+'[1]5ο Καρδίτσας'!E19+'[1]Εσπερινό'!E19+'[1]Μουσικό'!E19+'[1]Κέδρου'!E19+'[1]Λεονταρίου'!E19+'[1]Μουζακίου'!E19+'[1]Παλαμά'!E19+'[1]Προαστίου'!E19+'[1]Σοφάδων'!E19+'[1]Φαναρίου'!E19+'[1]Ματαράγκας'!E19+'[1]Μαγούλας'!E19+'[1]Μητρόπολης'!E19+'[1]Ιτέας'!E19)</f>
        <v>6</v>
      </c>
      <c r="F19" s="139">
        <f>SUM('[1]1ο Καρδίτσας'!F19+'[1]2ο Καρδίτσας'!F19+'[1]3ο Καρδίτσας'!F19+'[1]4ο Καρδίτσας'!F19+'[1]5ο Καρδίτσας'!F19+'[1]Εσπερινό'!F19+'[1]Μουσικό'!F19+'[1]Κέδρου'!F19+'[1]Λεονταρίου'!F19+'[1]Μουζακίου'!F19+'[1]Παλαμά'!F19+'[1]Προαστίου'!F19+'[1]Σοφάδων'!F19+'[1]Φαναρίου'!F19+'[1]Ματαράγκας'!F19+'[1]Μαγούλας'!F19+'[1]Μητρόπολης'!F19+'[1]Ιτέας'!F19)</f>
        <v>8</v>
      </c>
      <c r="G19" s="140"/>
      <c r="H19" s="140"/>
      <c r="I19" s="140"/>
      <c r="J19" s="140"/>
      <c r="K19" s="125">
        <f t="shared" si="0"/>
        <v>6</v>
      </c>
      <c r="L19" s="125">
        <f t="shared" si="0"/>
        <v>8</v>
      </c>
      <c r="M19" s="125">
        <f t="shared" si="1"/>
        <v>14</v>
      </c>
    </row>
    <row r="20" spans="1:13" s="38" customFormat="1" ht="37.5" customHeight="1">
      <c r="A20" s="126" t="s">
        <v>26</v>
      </c>
      <c r="B20" s="23" t="s">
        <v>8</v>
      </c>
      <c r="C20" s="24" t="s">
        <v>7</v>
      </c>
      <c r="D20" s="139">
        <f>SUM('[1]1ο Καρδίτσας'!D20+'[1]2ο Καρδίτσας'!D20+'[1]3ο Καρδίτσας'!D20+'[1]4ο Καρδίτσας'!D20+'[1]5ο Καρδίτσας'!D20+'[1]Εσπερινό'!D20+'[1]Μουσικό'!D20+'[1]Κέδρου'!D20+'[1]Λεονταρίου'!D20+'[1]Μουζακίου'!D20+'[1]Παλαμά'!D20+'[1]Προαστίου'!D20+'[1]Σοφάδων'!D20+'[1]Φαναρίου'!D20+'[1]Ματαράγκας'!D20+'[1]Μαγούλας'!D20+'[1]Μητρόπολης'!D20+'[1]Ιτέας'!D20)</f>
        <v>46</v>
      </c>
      <c r="E20" s="140"/>
      <c r="F20" s="140"/>
      <c r="G20" s="139">
        <f>SUM('[1]1ο Καρδίτσας'!G20+'[1]2ο Καρδίτσας'!G20+'[1]3ο Καρδίτσας'!G20+'[1]4ο Καρδίτσας'!G20+'[1]5ο Καρδίτσας'!G20+'[1]Εσπερινό'!G20+'[1]Μουσικό'!G20+'[1]Κέδρου'!G20+'[1]Λεονταρίου'!G20+'[1]Μουζακίου'!G20+'[1]Παλαμά'!G20+'[1]Προαστίου'!G20+'[1]Σοφάδων'!G20+'[1]Φαναρίου'!G20+'[1]Ματαράγκας'!G20+'[1]Μαγούλας'!G20+'[1]Μητρόπολης'!G20+'[1]Ιτέας'!G20)</f>
        <v>28</v>
      </c>
      <c r="H20" s="139">
        <f>SUM('[1]1ο Καρδίτσας'!H20+'[1]2ο Καρδίτσας'!H20+'[1]3ο Καρδίτσας'!H20+'[1]4ο Καρδίτσας'!H20+'[1]5ο Καρδίτσας'!H20+'[1]Εσπερινό'!H20+'[1]Μουσικό'!H20+'[1]Κέδρου'!H20+'[1]Λεονταρίου'!H20+'[1]Μουζακίου'!H20+'[1]Παλαμά'!H20+'[1]Προαστίου'!H20+'[1]Σοφάδων'!H20+'[1]Φαναρίου'!H20+'[1]Ματαράγκας'!H20+'[1]Μαγούλας'!H20+'[1]Μητρόπολης'!H20+'[1]Ιτέας'!H20)</f>
        <v>9</v>
      </c>
      <c r="I20" s="140"/>
      <c r="J20" s="140"/>
      <c r="K20" s="125">
        <f>SUM(G20)</f>
        <v>28</v>
      </c>
      <c r="L20" s="125">
        <f>SUM(H20)</f>
        <v>9</v>
      </c>
      <c r="M20" s="125">
        <f t="shared" si="1"/>
        <v>37</v>
      </c>
    </row>
    <row r="21" spans="1:13" s="38" customFormat="1" ht="25.5" customHeight="1">
      <c r="A21" s="124" t="s">
        <v>27</v>
      </c>
      <c r="B21" s="23" t="s">
        <v>8</v>
      </c>
      <c r="C21" s="24" t="s">
        <v>7</v>
      </c>
      <c r="D21" s="139">
        <f>SUM('[1]1ο Καρδίτσας'!D21+'[1]2ο Καρδίτσας'!D21+'[1]3ο Καρδίτσας'!D21+'[1]4ο Καρδίτσας'!D21+'[1]5ο Καρδίτσας'!D21+'[1]Εσπερινό'!D21+'[1]Μουσικό'!D21+'[1]Κέδρου'!D21+'[1]Λεονταρίου'!D21+'[1]Μουζακίου'!D21+'[1]Παλαμά'!D21+'[1]Προαστίου'!D21+'[1]Σοφάδων'!D21+'[1]Φαναρίου'!D21+'[1]Ματαράγκας'!D21+'[1]Μαγούλας'!D21+'[1]Μητρόπολης'!D21+'[1]Ιτέας'!D21)</f>
        <v>46</v>
      </c>
      <c r="E21" s="140"/>
      <c r="F21" s="140"/>
      <c r="G21" s="139">
        <f>SUM('[1]1ο Καρδίτσας'!G21+'[1]2ο Καρδίτσας'!G21+'[1]3ο Καρδίτσας'!G21+'[1]4ο Καρδίτσας'!G21+'[1]5ο Καρδίτσας'!G21+'[1]Εσπερινό'!G21+'[1]Μουσικό'!G21+'[1]Κέδρου'!G21+'[1]Λεονταρίου'!G21+'[1]Μουζακίου'!G21+'[1]Παλαμά'!G21+'[1]Προαστίου'!G21+'[1]Σοφάδων'!G21+'[1]Φαναρίου'!G21+'[1]Ματαράγκας'!G21+'[1]Μαγούλας'!G21+'[1]Μητρόπολης'!G21+'[1]Ιτέας'!G21)</f>
        <v>29</v>
      </c>
      <c r="H21" s="139">
        <f>SUM('[1]1ο Καρδίτσας'!H21+'[1]2ο Καρδίτσας'!H21+'[1]3ο Καρδίτσας'!H21+'[1]4ο Καρδίτσας'!H21+'[1]5ο Καρδίτσας'!H21+'[1]Εσπερινό'!H21+'[1]Μουσικό'!H21+'[1]Κέδρου'!H21+'[1]Λεονταρίου'!H21+'[1]Μουζακίου'!H21+'[1]Παλαμά'!H21+'[1]Προαστίου'!H21+'[1]Σοφάδων'!H21+'[1]Φαναρίου'!H21+'[1]Ματαράγκας'!H21+'[1]Μαγούλας'!H21+'[1]Μητρόπολης'!H21+'[1]Ιτέας'!H21)</f>
        <v>4</v>
      </c>
      <c r="I21" s="140"/>
      <c r="J21" s="140"/>
      <c r="K21" s="125">
        <f aca="true" t="shared" si="2" ref="K21:L30">SUM(G21)</f>
        <v>29</v>
      </c>
      <c r="L21" s="125">
        <f t="shared" si="2"/>
        <v>4</v>
      </c>
      <c r="M21" s="125">
        <f t="shared" si="1"/>
        <v>33</v>
      </c>
    </row>
    <row r="22" spans="1:13" ht="25.5" customHeight="1">
      <c r="A22" s="126" t="s">
        <v>28</v>
      </c>
      <c r="B22" s="23" t="s">
        <v>8</v>
      </c>
      <c r="C22" s="25" t="s">
        <v>7</v>
      </c>
      <c r="D22" s="139">
        <f>SUM('[1]1ο Καρδίτσας'!D22+'[1]2ο Καρδίτσας'!D22+'[1]3ο Καρδίτσας'!D22+'[1]4ο Καρδίτσας'!D22+'[1]5ο Καρδίτσας'!D22+'[1]Εσπερινό'!D22+'[1]Μουσικό'!D22+'[1]Κέδρου'!D22+'[1]Λεονταρίου'!D22+'[1]Μουζακίου'!D22+'[1]Παλαμά'!D22+'[1]Προαστίου'!D22+'[1]Σοφάδων'!D22+'[1]Φαναρίου'!D22+'[1]Ματαράγκας'!D22+'[1]Μαγούλας'!D22+'[1]Μητρόπολης'!D22+'[1]Ιτέας'!D22)</f>
        <v>46</v>
      </c>
      <c r="E22" s="140"/>
      <c r="F22" s="140"/>
      <c r="G22" s="139">
        <f>SUM('[1]1ο Καρδίτσας'!G22+'[1]2ο Καρδίτσας'!G22+'[1]3ο Καρδίτσας'!G22+'[1]4ο Καρδίτσας'!G22+'[1]5ο Καρδίτσας'!G22+'[1]Εσπερινό'!G22+'[1]Μουσικό'!G22+'[1]Κέδρου'!G22+'[1]Λεονταρίου'!G22+'[1]Μουζακίου'!G22+'[1]Παλαμά'!G22+'[1]Προαστίου'!G22+'[1]Σοφάδων'!G22+'[1]Φαναρίου'!G22+'[1]Ματαράγκας'!G22+'[1]Μαγούλας'!G22+'[1]Μητρόπολης'!G22+'[1]Ιτέας'!G22)</f>
        <v>24</v>
      </c>
      <c r="H22" s="139">
        <f>SUM('[1]1ο Καρδίτσας'!H22+'[1]2ο Καρδίτσας'!H22+'[1]3ο Καρδίτσας'!H22+'[1]4ο Καρδίτσας'!H22+'[1]5ο Καρδίτσας'!H22+'[1]Εσπερινό'!H22+'[1]Μουσικό'!H22+'[1]Κέδρου'!H22+'[1]Λεονταρίου'!H22+'[1]Μουζακίου'!H22+'[1]Παλαμά'!H22+'[1]Προαστίου'!H22+'[1]Σοφάδων'!H22+'[1]Φαναρίου'!H22+'[1]Ματαράγκας'!H22+'[1]Μαγούλας'!H22+'[1]Μητρόπολης'!H22+'[1]Ιτέας'!H22)</f>
        <v>3</v>
      </c>
      <c r="I22" s="140"/>
      <c r="J22" s="140"/>
      <c r="K22" s="125">
        <f t="shared" si="2"/>
        <v>24</v>
      </c>
      <c r="L22" s="125">
        <f t="shared" si="2"/>
        <v>3</v>
      </c>
      <c r="M22" s="125">
        <f t="shared" si="1"/>
        <v>27</v>
      </c>
    </row>
    <row r="23" spans="1:13" ht="25.5" customHeight="1">
      <c r="A23" s="126" t="s">
        <v>29</v>
      </c>
      <c r="B23" s="23" t="s">
        <v>8</v>
      </c>
      <c r="C23" s="25" t="s">
        <v>12</v>
      </c>
      <c r="D23" s="139">
        <f>SUM('[1]1ο Καρδίτσας'!D23+'[1]2ο Καρδίτσας'!D23+'[1]3ο Καρδίτσας'!D23+'[1]4ο Καρδίτσας'!D23+'[1]5ο Καρδίτσας'!D23+'[1]Εσπερινό'!D23+'[1]Μουσικό'!D23+'[1]Κέδρου'!D23+'[1]Λεονταρίου'!D23+'[1]Μουζακίου'!D23+'[1]Παλαμά'!D23+'[1]Προαστίου'!D23+'[1]Σοφάδων'!D23+'[1]Φαναρίου'!D23+'[1]Ματαράγκας'!D23+'[1]Μαγούλας'!D23+'[1]Μητρόπολης'!D23+'[1]Ιτέας'!D23)</f>
        <v>44</v>
      </c>
      <c r="E23" s="140"/>
      <c r="F23" s="140"/>
      <c r="G23" s="139">
        <f>SUM('[1]1ο Καρδίτσας'!G23+'[1]2ο Καρδίτσας'!G23+'[1]3ο Καρδίτσας'!G23+'[1]4ο Καρδίτσας'!G23+'[1]5ο Καρδίτσας'!G23+'[1]Εσπερινό'!G23+'[1]Μουσικό'!G23+'[1]Κέδρου'!G23+'[1]Λεονταρίου'!G23+'[1]Μουζακίου'!G23+'[1]Παλαμά'!G23+'[1]Προαστίου'!G23+'[1]Σοφάδων'!G23+'[1]Φαναρίου'!G23+'[1]Ματαράγκας'!G23+'[1]Μαγούλας'!G23+'[1]Μητρόπολης'!G23+'[1]Ιτέας'!G23)</f>
        <v>18</v>
      </c>
      <c r="H23" s="139">
        <f>SUM('[1]1ο Καρδίτσας'!H23+'[1]2ο Καρδίτσας'!H23+'[1]3ο Καρδίτσας'!H23+'[1]4ο Καρδίτσας'!H23+'[1]5ο Καρδίτσας'!H23+'[1]Εσπερινό'!H23+'[1]Μουσικό'!H23+'[1]Κέδρου'!H23+'[1]Λεονταρίου'!H23+'[1]Μουζακίου'!H23+'[1]Παλαμά'!H23+'[1]Προαστίου'!H23+'[1]Σοφάδων'!H23+'[1]Φαναρίου'!H23+'[1]Ματαράγκας'!H23+'[1]Μαγούλας'!H23+'[1]Μητρόπολης'!H23+'[1]Ιτέας'!H23)</f>
        <v>12</v>
      </c>
      <c r="I23" s="140"/>
      <c r="J23" s="140"/>
      <c r="K23" s="125">
        <f t="shared" si="2"/>
        <v>18</v>
      </c>
      <c r="L23" s="125">
        <f t="shared" si="2"/>
        <v>12</v>
      </c>
      <c r="M23" s="125">
        <f t="shared" si="1"/>
        <v>30</v>
      </c>
    </row>
    <row r="24" spans="1:13" ht="25.5" customHeight="1">
      <c r="A24" s="124" t="s">
        <v>30</v>
      </c>
      <c r="B24" s="23" t="s">
        <v>8</v>
      </c>
      <c r="C24" s="25" t="s">
        <v>12</v>
      </c>
      <c r="D24" s="139">
        <f>SUM('[1]1ο Καρδίτσας'!D24+'[1]2ο Καρδίτσας'!D24+'[1]3ο Καρδίτσας'!D24+'[1]4ο Καρδίτσας'!D24+'[1]5ο Καρδίτσας'!D24+'[1]Εσπερινό'!D24+'[1]Μουσικό'!D24+'[1]Κέδρου'!D24+'[1]Λεονταρίου'!D24+'[1]Μουζακίου'!D24+'[1]Παλαμά'!D24+'[1]Προαστίου'!D24+'[1]Σοφάδων'!D24+'[1]Φαναρίου'!D24+'[1]Ματαράγκας'!D24+'[1]Μαγούλας'!D24+'[1]Μητρόπολης'!D24+'[1]Ιτέας'!D24)</f>
        <v>44</v>
      </c>
      <c r="E24" s="140"/>
      <c r="F24" s="140"/>
      <c r="G24" s="139">
        <f>SUM('[1]1ο Καρδίτσας'!G24+'[1]2ο Καρδίτσας'!G24+'[1]3ο Καρδίτσας'!G24+'[1]4ο Καρδίτσας'!G24+'[1]5ο Καρδίτσας'!G24+'[1]Εσπερινό'!G24+'[1]Μουσικό'!G24+'[1]Κέδρου'!G24+'[1]Λεονταρίου'!G24+'[1]Μουζακίου'!G24+'[1]Παλαμά'!G24+'[1]Προαστίου'!G24+'[1]Σοφάδων'!G24+'[1]Φαναρίου'!G24+'[1]Ματαράγκας'!G24+'[1]Μαγούλας'!G24+'[1]Μητρόπολης'!G24+'[1]Ιτέας'!G24)</f>
        <v>11</v>
      </c>
      <c r="H24" s="139">
        <f>SUM('[1]1ο Καρδίτσας'!H24+'[1]2ο Καρδίτσας'!H24+'[1]3ο Καρδίτσας'!H24+'[1]4ο Καρδίτσας'!H24+'[1]5ο Καρδίτσας'!H24+'[1]Εσπερινό'!H24+'[1]Μουσικό'!H24+'[1]Κέδρου'!H24+'[1]Λεονταρίου'!H24+'[1]Μουζακίου'!H24+'[1]Παλαμά'!H24+'[1]Προαστίου'!H24+'[1]Σοφάδων'!H24+'[1]Φαναρίου'!H24+'[1]Ματαράγκας'!H24+'[1]Μαγούλας'!H24+'[1]Μητρόπολης'!H24+'[1]Ιτέας'!H24)</f>
        <v>3</v>
      </c>
      <c r="I24" s="140"/>
      <c r="J24" s="140"/>
      <c r="K24" s="125">
        <f t="shared" si="2"/>
        <v>11</v>
      </c>
      <c r="L24" s="125">
        <f t="shared" si="2"/>
        <v>3</v>
      </c>
      <c r="M24" s="125">
        <f t="shared" si="1"/>
        <v>14</v>
      </c>
    </row>
    <row r="25" spans="1:13" ht="25.5" customHeight="1">
      <c r="A25" s="124" t="s">
        <v>31</v>
      </c>
      <c r="B25" s="23" t="s">
        <v>8</v>
      </c>
      <c r="C25" s="25" t="s">
        <v>12</v>
      </c>
      <c r="D25" s="139">
        <f>SUM('[1]1ο Καρδίτσας'!D25+'[1]2ο Καρδίτσας'!D25+'[1]3ο Καρδίτσας'!D25+'[1]4ο Καρδίτσας'!D25+'[1]5ο Καρδίτσας'!D25+'[1]Εσπερινό'!D25+'[1]Μουσικό'!D25+'[1]Κέδρου'!D25+'[1]Λεονταρίου'!D25+'[1]Μουζακίου'!D25+'[1]Παλαμά'!D25+'[1]Προαστίου'!D25+'[1]Σοφάδων'!D25+'[1]Φαναρίου'!D25+'[1]Ματαράγκας'!D25+'[1]Μαγούλας'!D25+'[1]Μητρόπολης'!D25+'[1]Ιτέας'!D25)</f>
        <v>44</v>
      </c>
      <c r="E25" s="140"/>
      <c r="F25" s="140"/>
      <c r="G25" s="139">
        <f>SUM('[1]1ο Καρδίτσας'!G25+'[1]2ο Καρδίτσας'!G25+'[1]3ο Καρδίτσας'!G25+'[1]4ο Καρδίτσας'!G25+'[1]5ο Καρδίτσας'!G25+'[1]Εσπερινό'!G25+'[1]Μουσικό'!G25+'[1]Κέδρου'!G25+'[1]Λεονταρίου'!G25+'[1]Μουζακίου'!G25+'[1]Παλαμά'!G25+'[1]Προαστίου'!G25+'[1]Σοφάδων'!G25+'[1]Φαναρίου'!G25+'[1]Ματαράγκας'!G25+'[1]Μαγούλας'!G25+'[1]Μητρόπολης'!G25+'[1]Ιτέας'!G25)</f>
        <v>8</v>
      </c>
      <c r="H25" s="139">
        <f>SUM('[1]1ο Καρδίτσας'!H25+'[1]2ο Καρδίτσας'!H25+'[1]3ο Καρδίτσας'!H25+'[1]4ο Καρδίτσας'!H25+'[1]5ο Καρδίτσας'!H25+'[1]Εσπερινό'!H25+'[1]Μουσικό'!H25+'[1]Κέδρου'!H25+'[1]Λεονταρίου'!H25+'[1]Μουζακίου'!H25+'[1]Παλαμά'!H25+'[1]Προαστίου'!H25+'[1]Σοφάδων'!H25+'[1]Φαναρίου'!H25+'[1]Ματαράγκας'!H25+'[1]Μαγούλας'!H25+'[1]Μητρόπολης'!H25+'[1]Ιτέας'!H25)</f>
        <v>12</v>
      </c>
      <c r="I25" s="140"/>
      <c r="J25" s="140"/>
      <c r="K25" s="125">
        <f t="shared" si="2"/>
        <v>8</v>
      </c>
      <c r="L25" s="125">
        <f t="shared" si="2"/>
        <v>12</v>
      </c>
      <c r="M25" s="125">
        <f t="shared" si="1"/>
        <v>20</v>
      </c>
    </row>
    <row r="26" spans="1:13" ht="25.5" customHeight="1">
      <c r="A26" s="126" t="s">
        <v>32</v>
      </c>
      <c r="B26" s="23" t="s">
        <v>8</v>
      </c>
      <c r="C26" s="25" t="s">
        <v>22</v>
      </c>
      <c r="D26" s="139">
        <f>SUM('[1]1ο Καρδίτσας'!D26+'[1]2ο Καρδίτσας'!D26+'[1]3ο Καρδίτσας'!D26+'[1]4ο Καρδίτσας'!D26+'[1]5ο Καρδίτσας'!D26+'[1]Εσπερινό'!D26+'[1]Μουσικό'!D26+'[1]Κέδρου'!D26+'[1]Λεονταρίου'!D26+'[1]Μουζακίου'!D26+'[1]Παλαμά'!D26+'[1]Προαστίου'!D26+'[1]Σοφάδων'!D26+'[1]Φαναρίου'!D26+'[1]Ματαράγκας'!D26+'[1]Μαγούλας'!D26+'[1]Μητρόπολης'!D26+'[1]Ιτέας'!D26)</f>
        <v>22</v>
      </c>
      <c r="E26" s="140"/>
      <c r="F26" s="140"/>
      <c r="G26" s="139">
        <f>SUM('[1]1ο Καρδίτσας'!G26+'[1]2ο Καρδίτσας'!G26+'[1]3ο Καρδίτσας'!G26+'[1]4ο Καρδίτσας'!G26+'[1]5ο Καρδίτσας'!G26+'[1]Εσπερινό'!G26+'[1]Μουσικό'!G26+'[1]Κέδρου'!G26+'[1]Λεονταρίου'!G26+'[1]Μουζακίου'!G26+'[1]Παλαμά'!G26+'[1]Προαστίου'!G26+'[1]Σοφάδων'!G26+'[1]Φαναρίου'!G26+'[1]Ματαράγκας'!G26+'[1]Μαγούλας'!G26+'[1]Μητρόπολης'!G26+'[1]Ιτέας'!G26)</f>
        <v>11</v>
      </c>
      <c r="H26" s="139">
        <f>SUM('[1]1ο Καρδίτσας'!H26+'[1]2ο Καρδίτσας'!H26+'[1]3ο Καρδίτσας'!H26+'[1]4ο Καρδίτσας'!H26+'[1]5ο Καρδίτσας'!H26+'[1]Εσπερινό'!H26+'[1]Μουσικό'!H26+'[1]Κέδρου'!H26+'[1]Λεονταρίου'!H26+'[1]Μουζακίου'!H26+'[1]Παλαμά'!H26+'[1]Προαστίου'!H26+'[1]Σοφάδων'!H26+'[1]Φαναρίου'!H26+'[1]Ματαράγκας'!H26+'[1]Μαγούλας'!H26+'[1]Μητρόπολης'!H26+'[1]Ιτέας'!H26)</f>
        <v>0</v>
      </c>
      <c r="I26" s="140"/>
      <c r="J26" s="140"/>
      <c r="K26" s="125">
        <f t="shared" si="2"/>
        <v>11</v>
      </c>
      <c r="L26" s="125">
        <f t="shared" si="2"/>
        <v>0</v>
      </c>
      <c r="M26" s="125">
        <f t="shared" si="1"/>
        <v>11</v>
      </c>
    </row>
    <row r="27" spans="1:13" ht="25.5" customHeight="1">
      <c r="A27" s="124" t="s">
        <v>33</v>
      </c>
      <c r="B27" s="23" t="s">
        <v>8</v>
      </c>
      <c r="C27" s="25" t="s">
        <v>22</v>
      </c>
      <c r="D27" s="139">
        <f>SUM('[1]1ο Καρδίτσας'!D27+'[1]2ο Καρδίτσας'!D27+'[1]3ο Καρδίτσας'!D27+'[1]4ο Καρδίτσας'!D27+'[1]5ο Καρδίτσας'!D27+'[1]Εσπερινό'!D27+'[1]Μουσικό'!D27+'[1]Κέδρου'!D27+'[1]Λεονταρίου'!D27+'[1]Μουζακίου'!D27+'[1]Παλαμά'!D27+'[1]Προαστίου'!D27+'[1]Σοφάδων'!D27+'[1]Φαναρίου'!D27+'[1]Ματαράγκας'!D27+'[1]Μαγούλας'!D27+'[1]Μητρόπολης'!D27+'[1]Ιτέας'!D27)</f>
        <v>22</v>
      </c>
      <c r="E27" s="140"/>
      <c r="F27" s="140"/>
      <c r="G27" s="139">
        <f>SUM('[1]1ο Καρδίτσας'!G27+'[1]2ο Καρδίτσας'!G27+'[1]3ο Καρδίτσας'!G27+'[1]4ο Καρδίτσας'!G27+'[1]5ο Καρδίτσας'!G27+'[1]Εσπερινό'!G27+'[1]Μουσικό'!G27+'[1]Κέδρου'!G27+'[1]Λεονταρίου'!G27+'[1]Μουζακίου'!G27+'[1]Παλαμά'!G27+'[1]Προαστίου'!G27+'[1]Σοφάδων'!G27+'[1]Φαναρίου'!G27+'[1]Ματαράγκας'!G27+'[1]Μαγούλας'!G27+'[1]Μητρόπολης'!G27+'[1]Ιτέας'!G27)</f>
        <v>9</v>
      </c>
      <c r="H27" s="139">
        <f>SUM('[1]1ο Καρδίτσας'!H27+'[1]2ο Καρδίτσας'!H27+'[1]3ο Καρδίτσας'!H27+'[1]4ο Καρδίτσας'!H27+'[1]5ο Καρδίτσας'!H27+'[1]Εσπερινό'!H27+'[1]Μουσικό'!H27+'[1]Κέδρου'!H27+'[1]Λεονταρίου'!H27+'[1]Μουζακίου'!H27+'[1]Παλαμά'!H27+'[1]Προαστίου'!H27+'[1]Σοφάδων'!H27+'[1]Φαναρίου'!H27+'[1]Ματαράγκας'!H27+'[1]Μαγούλας'!H27+'[1]Μητρόπολης'!H27+'[1]Ιτέας'!H27)</f>
        <v>2</v>
      </c>
      <c r="I27" s="140"/>
      <c r="J27" s="140"/>
      <c r="K27" s="125">
        <f t="shared" si="2"/>
        <v>9</v>
      </c>
      <c r="L27" s="125">
        <f t="shared" si="2"/>
        <v>2</v>
      </c>
      <c r="M27" s="125">
        <f t="shared" si="1"/>
        <v>11</v>
      </c>
    </row>
    <row r="28" spans="1:17" ht="25.5" customHeight="1">
      <c r="A28" s="124" t="s">
        <v>34</v>
      </c>
      <c r="B28" s="23" t="s">
        <v>8</v>
      </c>
      <c r="C28" s="25" t="s">
        <v>22</v>
      </c>
      <c r="D28" s="139">
        <f>SUM('[1]1ο Καρδίτσας'!D28+'[1]2ο Καρδίτσας'!D28+'[1]3ο Καρδίτσας'!D28+'[1]4ο Καρδίτσας'!D28+'[1]5ο Καρδίτσας'!D28+'[1]Εσπερινό'!D28+'[1]Μουσικό'!D28+'[1]Κέδρου'!D28+'[1]Λεονταρίου'!D28+'[1]Μουζακίου'!D28+'[1]Παλαμά'!D28+'[1]Προαστίου'!D28+'[1]Σοφάδων'!D28+'[1]Φαναρίου'!D28+'[1]Ματαράγκας'!D28+'[1]Μαγούλας'!D28+'[1]Μητρόπολης'!D28+'[1]Ιτέας'!D28)</f>
        <v>22</v>
      </c>
      <c r="E28" s="140"/>
      <c r="F28" s="140"/>
      <c r="G28" s="139">
        <f>SUM('[1]1ο Καρδίτσας'!G28+'[1]2ο Καρδίτσας'!G28+'[1]3ο Καρδίτσας'!G28+'[1]4ο Καρδίτσας'!G28+'[1]5ο Καρδίτσας'!G28+'[1]Εσπερινό'!G28+'[1]Μουσικό'!G28+'[1]Κέδρου'!G28+'[1]Λεονταρίου'!G28+'[1]Μουζακίου'!G28+'[1]Παλαμά'!G28+'[1]Προαστίου'!G28+'[1]Σοφάδων'!G28+'[1]Φαναρίου'!G28+'[1]Ματαράγκας'!G28+'[1]Μαγούλας'!G28+'[1]Μητρόπολης'!G28+'[1]Ιτέας'!G28)</f>
        <v>8</v>
      </c>
      <c r="H28" s="139">
        <f>SUM('[1]1ο Καρδίτσας'!H28+'[1]2ο Καρδίτσας'!H28+'[1]3ο Καρδίτσας'!H28+'[1]4ο Καρδίτσας'!H28+'[1]5ο Καρδίτσας'!H28+'[1]Εσπερινό'!H28+'[1]Μουσικό'!H28+'[1]Κέδρου'!H28+'[1]Λεονταρίου'!H28+'[1]Μουζακίου'!H28+'[1]Παλαμά'!H28+'[1]Προαστίου'!H28+'[1]Σοφάδων'!H28+'[1]Φαναρίου'!H28+'[1]Ματαράγκας'!H28+'[1]Μαγούλας'!H28+'[1]Μητρόπολης'!H28+'[1]Ιτέας'!H28)</f>
        <v>3</v>
      </c>
      <c r="I28" s="140"/>
      <c r="J28" s="140"/>
      <c r="K28" s="125">
        <f t="shared" si="2"/>
        <v>8</v>
      </c>
      <c r="L28" s="125">
        <f t="shared" si="2"/>
        <v>3</v>
      </c>
      <c r="M28" s="125">
        <f t="shared" si="1"/>
        <v>11</v>
      </c>
      <c r="Q28" s="30"/>
    </row>
    <row r="29" spans="1:13" ht="25.5" customHeight="1">
      <c r="A29" s="126" t="s">
        <v>35</v>
      </c>
      <c r="B29" s="23" t="s">
        <v>8</v>
      </c>
      <c r="C29" s="25" t="s">
        <v>24</v>
      </c>
      <c r="D29" s="139">
        <f>SUM('[1]1ο Καρδίτσας'!D29+'[1]2ο Καρδίτσας'!D29+'[1]3ο Καρδίτσας'!D29+'[1]4ο Καρδίτσας'!D29+'[1]5ο Καρδίτσας'!D29+'[1]Εσπερινό'!D29+'[1]Μουσικό'!D29+'[1]Κέδρου'!D29+'[1]Λεονταρίου'!D29+'[1]Μουζακίου'!D29+'[1]Παλαμά'!D29+'[1]Προαστίου'!D29+'[1]Σοφάδων'!D29+'[1]Φαναρίου'!D29+'[1]Ματαράγκας'!D29+'[1]Μαγούλας'!D29+'[1]Μητρόπολης'!D29+'[1]Ιτέας'!D29)</f>
        <v>23</v>
      </c>
      <c r="E29" s="140"/>
      <c r="F29" s="140"/>
      <c r="G29" s="139">
        <f>SUM('[1]1ο Καρδίτσας'!G29+'[1]2ο Καρδίτσας'!G29+'[1]3ο Καρδίτσας'!G29+'[1]4ο Καρδίτσας'!G29+'[1]5ο Καρδίτσας'!G29+'[1]Εσπερινό'!G29+'[1]Μουσικό'!G29+'[1]Κέδρου'!G29+'[1]Λεονταρίου'!G29+'[1]Μουζακίου'!G29+'[1]Παλαμά'!G29+'[1]Προαστίου'!G29+'[1]Σοφάδων'!G29+'[1]Φαναρίου'!G29+'[1]Ματαράγκας'!G29+'[1]Μαγούλας'!G29+'[1]Μητρόπολης'!G29+'[1]Ιτέας'!G29)</f>
        <v>11</v>
      </c>
      <c r="H29" s="139">
        <f>SUM('[1]1ο Καρδίτσας'!H29+'[1]2ο Καρδίτσας'!H29+'[1]3ο Καρδίτσας'!H29+'[1]4ο Καρδίτσας'!H29+'[1]5ο Καρδίτσας'!H29+'[1]Εσπερινό'!H29+'[1]Μουσικό'!H29+'[1]Κέδρου'!H29+'[1]Λεονταρίου'!H29+'[1]Μουζακίου'!H29+'[1]Παλαμά'!H29+'[1]Προαστίου'!H29+'[1]Σοφάδων'!H29+'[1]Φαναρίου'!H29+'[1]Ματαράγκας'!H29+'[1]Μαγούλας'!H29+'[1]Μητρόπολης'!H29+'[1]Ιτέας'!H29)</f>
        <v>0</v>
      </c>
      <c r="I29" s="140"/>
      <c r="J29" s="140"/>
      <c r="K29" s="125">
        <f t="shared" si="2"/>
        <v>11</v>
      </c>
      <c r="L29" s="125">
        <f t="shared" si="2"/>
        <v>0</v>
      </c>
      <c r="M29" s="125">
        <f t="shared" si="1"/>
        <v>11</v>
      </c>
    </row>
    <row r="30" spans="1:13" ht="37.5" customHeight="1">
      <c r="A30" s="126" t="s">
        <v>141</v>
      </c>
      <c r="B30" s="23" t="s">
        <v>8</v>
      </c>
      <c r="C30" s="25" t="s">
        <v>24</v>
      </c>
      <c r="D30" s="139">
        <f>SUM('[1]1ο Καρδίτσας'!D30+'[1]2ο Καρδίτσας'!D30+'[1]3ο Καρδίτσας'!D30+'[1]4ο Καρδίτσας'!D30+'[1]5ο Καρδίτσας'!D30+'[1]Εσπερινό'!D30+'[1]Μουσικό'!D30+'[1]Κέδρου'!D30+'[1]Λεονταρίου'!D30+'[1]Μουζακίου'!D30+'[1]Παλαμά'!D30+'[1]Προαστίου'!D30+'[1]Σοφάδων'!D30+'[1]Φαναρίου'!D30+'[1]Ματαράγκας'!D30+'[1]Μαγούλας'!D30+'[1]Μητρόπολης'!D30+'[1]Ιτέας'!D30)</f>
        <v>23</v>
      </c>
      <c r="E30" s="140"/>
      <c r="F30" s="140"/>
      <c r="G30" s="139">
        <f>SUM('[1]1ο Καρδίτσας'!G30+'[1]2ο Καρδίτσας'!G30+'[1]3ο Καρδίτσας'!G30+'[1]4ο Καρδίτσας'!G30+'[1]5ο Καρδίτσας'!G30+'[1]Εσπερινό'!G30+'[1]Μουσικό'!G30+'[1]Κέδρου'!G30+'[1]Λεονταρίου'!G30+'[1]Μουζακίου'!G30+'[1]Παλαμά'!G30+'[1]Προαστίου'!G30+'[1]Σοφάδων'!G30+'[1]Φαναρίου'!G30+'[1]Ματαράγκας'!G30+'[1]Μαγούλας'!G30+'[1]Μητρόπολης'!G30+'[1]Ιτέας'!G30)</f>
        <v>11</v>
      </c>
      <c r="H30" s="139">
        <f>SUM('[1]1ο Καρδίτσας'!H30+'[1]2ο Καρδίτσας'!H30+'[1]3ο Καρδίτσας'!H30+'[1]4ο Καρδίτσας'!H30+'[1]5ο Καρδίτσας'!H30+'[1]Εσπερινό'!H30+'[1]Μουσικό'!H30+'[1]Κέδρου'!H30+'[1]Λεονταρίου'!H30+'[1]Μουζακίου'!H30+'[1]Παλαμά'!H30+'[1]Προαστίου'!H30+'[1]Σοφάδων'!H30+'[1]Φαναρίου'!H30+'[1]Ματαράγκας'!H30+'[1]Μαγούλας'!H30+'[1]Μητρόπολης'!H30+'[1]Ιτέας'!H30)</f>
        <v>2</v>
      </c>
      <c r="I30" s="140"/>
      <c r="J30" s="140"/>
      <c r="K30" s="125">
        <f t="shared" si="2"/>
        <v>11</v>
      </c>
      <c r="L30" s="125">
        <f t="shared" si="2"/>
        <v>2</v>
      </c>
      <c r="M30" s="125">
        <f t="shared" si="1"/>
        <v>13</v>
      </c>
    </row>
    <row r="31" spans="1:13" ht="25.5" customHeight="1">
      <c r="A31" s="124" t="s">
        <v>37</v>
      </c>
      <c r="B31" s="33" t="s">
        <v>13</v>
      </c>
      <c r="C31" s="34" t="s">
        <v>12</v>
      </c>
      <c r="D31" s="139">
        <f>SUM('[1]1ο Καρδίτσας'!D31+'[1]2ο Καρδίτσας'!D31+'[1]3ο Καρδίτσας'!D31+'[1]4ο Καρδίτσας'!D31+'[1]5ο Καρδίτσας'!D31+'[1]Εσπερινό'!D31+'[1]Μουσικό'!D31+'[1]Κέδρου'!D31+'[1]Λεονταρίου'!D31+'[1]Μουζακίου'!D31+'[1]Παλαμά'!D31+'[1]Προαστίου'!D31+'[1]Σοφάδων'!D31+'[1]Φαναρίου'!D31+'[1]Ματαράγκας'!D31+'[1]Μαγούλας'!D31+'[1]Μητρόπολης'!D31+'[1]Ιτέας'!D31)</f>
        <v>44</v>
      </c>
      <c r="E31" s="140"/>
      <c r="F31" s="140"/>
      <c r="G31" s="140"/>
      <c r="H31" s="140"/>
      <c r="I31" s="139">
        <f>SUM('[1]1ο Καρδίτσας'!I31+'[1]2ο Καρδίτσας'!I31+'[1]3ο Καρδίτσας'!I31+'[1]4ο Καρδίτσας'!I31+'[1]5ο Καρδίτσας'!I31+'[1]Εσπερινό'!I31+'[1]Μουσικό'!I31+'[1]Κέδρου'!I31+'[1]Λεονταρίου'!I31+'[1]Μουζακίου'!I31+'[1]Παλαμά'!I31+'[1]Προαστίου'!I31+'[1]Σοφάδων'!I31+'[1]Φαναρίου'!I31+'[1]Ματαράγκας'!I31+'[1]Μαγούλας'!I31+'[1]Μητρόπολης'!I31+'[1]Ιτέας'!I31)</f>
        <v>24</v>
      </c>
      <c r="J31" s="139">
        <f>SUM('[1]1ο Καρδίτσας'!J31+'[1]2ο Καρδίτσας'!J31+'[1]3ο Καρδίτσας'!J31+'[1]4ο Καρδίτσας'!J31+'[1]5ο Καρδίτσας'!J31+'[1]Εσπερινό'!J31+'[1]Μουσικό'!J31+'[1]Κέδρου'!J31+'[1]Λεονταρίου'!J31+'[1]Μουζακίου'!J31+'[1]Παλαμά'!J31+'[1]Προαστίου'!J31+'[1]Σοφάδων'!J31+'[1]Φαναρίου'!J31+'[1]Ματαράγκας'!J31+'[1]Μαγούλας'!J31+'[1]Μητρόπολης'!J31+'[1]Ιτέας'!J31)</f>
        <v>0</v>
      </c>
      <c r="K31" s="125">
        <f>SUM(I31)</f>
        <v>24</v>
      </c>
      <c r="L31" s="125">
        <f>SUM(J31)</f>
        <v>0</v>
      </c>
      <c r="M31" s="125">
        <f t="shared" si="1"/>
        <v>24</v>
      </c>
    </row>
    <row r="32" spans="1:13" ht="33" customHeight="1">
      <c r="A32" s="126" t="s">
        <v>38</v>
      </c>
      <c r="B32" s="33" t="s">
        <v>13</v>
      </c>
      <c r="C32" s="34" t="s">
        <v>12</v>
      </c>
      <c r="D32" s="139">
        <f>SUM('[1]1ο Καρδίτσας'!D32+'[1]2ο Καρδίτσας'!D32+'[1]3ο Καρδίτσας'!D32+'[1]4ο Καρδίτσας'!D32+'[1]5ο Καρδίτσας'!D32+'[1]Εσπερινό'!D32+'[1]Μουσικό'!D32+'[1]Κέδρου'!D32+'[1]Λεονταρίου'!D32+'[1]Μουζακίου'!D32+'[1]Παλαμά'!D32+'[1]Προαστίου'!D32+'[1]Σοφάδων'!D32+'[1]Φαναρίου'!D32+'[1]Ματαράγκας'!D32+'[1]Μαγούλας'!D32+'[1]Μητρόπολης'!D32+'[1]Ιτέας'!D32)</f>
        <v>44</v>
      </c>
      <c r="E32" s="140"/>
      <c r="F32" s="140"/>
      <c r="G32" s="140"/>
      <c r="H32" s="140"/>
      <c r="I32" s="139">
        <f>SUM('[1]1ο Καρδίτσας'!I32+'[1]2ο Καρδίτσας'!I32+'[1]3ο Καρδίτσας'!I32+'[1]4ο Καρδίτσας'!I32+'[1]5ο Καρδίτσας'!I32+'[1]Εσπερινό'!I32+'[1]Μουσικό'!I32+'[1]Κέδρου'!I32+'[1]Λεονταρίου'!I32+'[1]Μουζακίου'!I32+'[1]Παλαμά'!I32+'[1]Προαστίου'!I32+'[1]Σοφάδων'!I32+'[1]Φαναρίου'!I32+'[1]Ματαράγκας'!I32+'[1]Μαγούλας'!I32+'[1]Μητρόπολης'!I32+'[1]Ιτέας'!I32)</f>
        <v>26</v>
      </c>
      <c r="J32" s="139">
        <f>SUM('[1]1ο Καρδίτσας'!J32+'[1]2ο Καρδίτσας'!J32+'[1]3ο Καρδίτσας'!J32+'[1]4ο Καρδίτσας'!J32+'[1]5ο Καρδίτσας'!J32+'[1]Εσπερινό'!J32+'[1]Μουσικό'!J32+'[1]Κέδρου'!J32+'[1]Λεονταρίου'!J32+'[1]Μουζακίου'!J32+'[1]Παλαμά'!J32+'[1]Προαστίου'!J32+'[1]Σοφάδων'!J32+'[1]Φαναρίου'!J32+'[1]Ματαράγκας'!J32+'[1]Μαγούλας'!J32+'[1]Μητρόπολης'!J32+'[1]Ιτέας'!J32)</f>
        <v>3</v>
      </c>
      <c r="K32" s="125">
        <f aca="true" t="shared" si="3" ref="K32:L38">SUM(I32)</f>
        <v>26</v>
      </c>
      <c r="L32" s="125">
        <f t="shared" si="3"/>
        <v>3</v>
      </c>
      <c r="M32" s="125">
        <f t="shared" si="1"/>
        <v>29</v>
      </c>
    </row>
    <row r="33" spans="1:13" ht="25.5" customHeight="1">
      <c r="A33" s="126" t="s">
        <v>39</v>
      </c>
      <c r="B33" s="33" t="s">
        <v>13</v>
      </c>
      <c r="C33" s="34" t="s">
        <v>12</v>
      </c>
      <c r="D33" s="139">
        <f>SUM('[1]1ο Καρδίτσας'!D33+'[1]2ο Καρδίτσας'!D33+'[1]3ο Καρδίτσας'!D33+'[1]4ο Καρδίτσας'!D33+'[1]5ο Καρδίτσας'!D33+'[1]Εσπερινό'!D33+'[1]Μουσικό'!D33+'[1]Κέδρου'!D33+'[1]Λεονταρίου'!D33+'[1]Μουζακίου'!D33+'[1]Παλαμά'!D33+'[1]Προαστίου'!D33+'[1]Σοφάδων'!D33+'[1]Φαναρίου'!D33+'[1]Ματαράγκας'!D33+'[1]Μαγούλας'!D33+'[1]Μητρόπολης'!D33+'[1]Ιτέας'!D33)</f>
        <v>44</v>
      </c>
      <c r="E33" s="140"/>
      <c r="F33" s="140"/>
      <c r="G33" s="140"/>
      <c r="H33" s="140"/>
      <c r="I33" s="139">
        <f>SUM('[1]1ο Καρδίτσας'!I33+'[1]2ο Καρδίτσας'!I33+'[1]3ο Καρδίτσας'!I33+'[1]4ο Καρδίτσας'!I33+'[1]5ο Καρδίτσας'!I33+'[1]Εσπερινό'!I33+'[1]Μουσικό'!I33+'[1]Κέδρου'!I33+'[1]Λεονταρίου'!I33+'[1]Μουζακίου'!I33+'[1]Παλαμά'!I33+'[1]Προαστίου'!I33+'[1]Σοφάδων'!I33+'[1]Φαναρίου'!I33+'[1]Ματαράγκας'!I33+'[1]Μαγούλας'!I33+'[1]Μητρόπολης'!I33+'[1]Ιτέας'!I33)</f>
        <v>25</v>
      </c>
      <c r="J33" s="139">
        <f>SUM('[1]1ο Καρδίτσας'!J33+'[1]2ο Καρδίτσας'!J33+'[1]3ο Καρδίτσας'!J33+'[1]4ο Καρδίτσας'!J33+'[1]5ο Καρδίτσας'!J33+'[1]Εσπερινό'!J33+'[1]Μουσικό'!J33+'[1]Κέδρου'!J33+'[1]Λεονταρίου'!J33+'[1]Μουζακίου'!J33+'[1]Παλαμά'!J33+'[1]Προαστίου'!J33+'[1]Σοφάδων'!J33+'[1]Φαναρίου'!J33+'[1]Ματαράγκας'!J33+'[1]Μαγούλας'!J33+'[1]Μητρόπολης'!J33+'[1]Ιτέας'!J33)</f>
        <v>3</v>
      </c>
      <c r="K33" s="125">
        <f t="shared" si="3"/>
        <v>25</v>
      </c>
      <c r="L33" s="125">
        <f t="shared" si="3"/>
        <v>3</v>
      </c>
      <c r="M33" s="125">
        <f t="shared" si="1"/>
        <v>28</v>
      </c>
    </row>
    <row r="34" spans="1:13" ht="25.5" customHeight="1">
      <c r="A34" s="126" t="s">
        <v>40</v>
      </c>
      <c r="B34" s="33" t="s">
        <v>13</v>
      </c>
      <c r="C34" s="34" t="s">
        <v>41</v>
      </c>
      <c r="D34" s="139">
        <f>SUM('[1]1ο Καρδίτσας'!D34+'[1]2ο Καρδίτσας'!D34+'[1]3ο Καρδίτσας'!D34+'[1]4ο Καρδίτσας'!D34+'[1]5ο Καρδίτσας'!D34+'[1]Εσπερινό'!D34+'[1]Μουσικό'!D34+'[1]Κέδρου'!D34+'[1]Λεονταρίου'!D34+'[1]Μουζακίου'!D34+'[1]Παλαμά'!D34+'[1]Προαστίου'!D34+'[1]Σοφάδων'!D34+'[1]Φαναρίου'!D34+'[1]Ματαράγκας'!D34+'[1]Μαγούλας'!D34+'[1]Μητρόπολης'!D34+'[1]Ιτέας'!D34)</f>
        <v>0</v>
      </c>
      <c r="E34" s="140"/>
      <c r="F34" s="140"/>
      <c r="G34" s="140"/>
      <c r="H34" s="140"/>
      <c r="I34" s="139">
        <f>SUM('[1]1ο Καρδίτσας'!I34+'[1]2ο Καρδίτσας'!I34+'[1]3ο Καρδίτσας'!I34+'[1]4ο Καρδίτσας'!I34+'[1]5ο Καρδίτσας'!I34+'[1]Εσπερινό'!I34+'[1]Μουσικό'!I34+'[1]Κέδρου'!I34+'[1]Λεονταρίου'!I34+'[1]Μουζακίου'!I34+'[1]Παλαμά'!I34+'[1]Προαστίου'!I34+'[1]Σοφάδων'!I34+'[1]Φαναρίου'!I34+'[1]Ματαράγκας'!I34+'[1]Μαγούλας'!I34+'[1]Μητρόπολης'!I34+'[1]Ιτέας'!I34)</f>
        <v>0</v>
      </c>
      <c r="J34" s="139">
        <f>SUM('[1]1ο Καρδίτσας'!J34+'[1]2ο Καρδίτσας'!J34+'[1]3ο Καρδίτσας'!J34+'[1]4ο Καρδίτσας'!J34+'[1]5ο Καρδίτσας'!J34+'[1]Εσπερινό'!J34+'[1]Μουσικό'!J34+'[1]Κέδρου'!J34+'[1]Λεονταρίου'!J34+'[1]Μουζακίου'!J34+'[1]Παλαμά'!J34+'[1]Προαστίου'!J34+'[1]Σοφάδων'!J34+'[1]Φαναρίου'!J34+'[1]Ματαράγκας'!J34+'[1]Μαγούλας'!J34+'[1]Μητρόπολης'!J34+'[1]Ιτέας'!J34)</f>
        <v>0</v>
      </c>
      <c r="K34" s="125">
        <f t="shared" si="3"/>
        <v>0</v>
      </c>
      <c r="L34" s="125">
        <f t="shared" si="3"/>
        <v>0</v>
      </c>
      <c r="M34" s="125">
        <f t="shared" si="1"/>
        <v>0</v>
      </c>
    </row>
    <row r="35" spans="1:13" ht="33.75" customHeight="1">
      <c r="A35" s="124" t="s">
        <v>42</v>
      </c>
      <c r="B35" s="33" t="s">
        <v>13</v>
      </c>
      <c r="C35" s="34" t="s">
        <v>41</v>
      </c>
      <c r="D35" s="139">
        <f>SUM('[1]1ο Καρδίτσας'!D35+'[1]2ο Καρδίτσας'!D35+'[1]3ο Καρδίτσας'!D35+'[1]4ο Καρδίτσας'!D35+'[1]5ο Καρδίτσας'!D35+'[1]Εσπερινό'!D35+'[1]Μουσικό'!D35+'[1]Κέδρου'!D35+'[1]Λεονταρίου'!D35+'[1]Μουζακίου'!D35+'[1]Παλαμά'!D35+'[1]Προαστίου'!D35+'[1]Σοφάδων'!D35+'[1]Φαναρίου'!D35+'[1]Ματαράγκας'!D35+'[1]Μαγούλας'!D35+'[1]Μητρόπολης'!D35+'[1]Ιτέας'!D35)</f>
        <v>0</v>
      </c>
      <c r="E35" s="140"/>
      <c r="F35" s="140"/>
      <c r="G35" s="140"/>
      <c r="H35" s="140"/>
      <c r="I35" s="139">
        <f>SUM('[1]1ο Καρδίτσας'!I35+'[1]2ο Καρδίτσας'!I35+'[1]3ο Καρδίτσας'!I35+'[1]4ο Καρδίτσας'!I35+'[1]5ο Καρδίτσας'!I35+'[1]Εσπερινό'!I35+'[1]Μουσικό'!I35+'[1]Κέδρου'!I35+'[1]Λεονταρίου'!I35+'[1]Μουζακίου'!I35+'[1]Παλαμά'!I35+'[1]Προαστίου'!I35+'[1]Σοφάδων'!I35+'[1]Φαναρίου'!I35+'[1]Ματαράγκας'!I35+'[1]Μαγούλας'!I35+'[1]Μητρόπολης'!I35+'[1]Ιτέας'!I35)</f>
        <v>0</v>
      </c>
      <c r="J35" s="139">
        <f>SUM('[1]1ο Καρδίτσας'!J35+'[1]2ο Καρδίτσας'!J35+'[1]3ο Καρδίτσας'!J35+'[1]4ο Καρδίτσας'!J35+'[1]5ο Καρδίτσας'!J35+'[1]Εσπερινό'!J35+'[1]Μουσικό'!J35+'[1]Κέδρου'!J35+'[1]Λεονταρίου'!J35+'[1]Μουζακίου'!J35+'[1]Παλαμά'!J35+'[1]Προαστίου'!J35+'[1]Σοφάδων'!J35+'[1]Φαναρίου'!J35+'[1]Ματαράγκας'!J35+'[1]Μαγούλας'!J35+'[1]Μητρόπολης'!J35+'[1]Ιτέας'!J35)</f>
        <v>0</v>
      </c>
      <c r="K35" s="125">
        <f t="shared" si="3"/>
        <v>0</v>
      </c>
      <c r="L35" s="125">
        <f t="shared" si="3"/>
        <v>0</v>
      </c>
      <c r="M35" s="125">
        <f t="shared" si="1"/>
        <v>0</v>
      </c>
    </row>
    <row r="36" spans="1:13" ht="33.75" customHeight="1">
      <c r="A36" s="124" t="s">
        <v>43</v>
      </c>
      <c r="B36" s="33" t="s">
        <v>13</v>
      </c>
      <c r="C36" s="34" t="s">
        <v>11</v>
      </c>
      <c r="D36" s="139">
        <f>SUM('[1]1ο Καρδίτσας'!D36+'[1]2ο Καρδίτσας'!D36+'[1]3ο Καρδίτσας'!D36+'[1]4ο Καρδίτσας'!D36+'[1]5ο Καρδίτσας'!D36+'[1]Εσπερινό'!D36+'[1]Μουσικό'!D36+'[1]Κέδρου'!D36+'[1]Λεονταρίου'!D36+'[1]Μουζακίου'!D36+'[1]Παλαμά'!D36+'[1]Προαστίου'!D36+'[1]Σοφάδων'!D36+'[1]Φαναρίου'!D36+'[1]Ματαράγκας'!D36+'[1]Μαγούλας'!D36+'[1]Μητρόπολης'!D36+'[1]Ιτέας'!D36)</f>
        <v>42</v>
      </c>
      <c r="E36" s="140"/>
      <c r="F36" s="140"/>
      <c r="G36" s="140"/>
      <c r="H36" s="140"/>
      <c r="I36" s="139">
        <f>SUM('[1]1ο Καρδίτσας'!I36+'[1]2ο Καρδίτσας'!I36+'[1]3ο Καρδίτσας'!I36+'[1]4ο Καρδίτσας'!I36+'[1]5ο Καρδίτσας'!I36+'[1]Εσπερινό'!I36+'[1]Μουσικό'!I36+'[1]Κέδρου'!I36+'[1]Λεονταρίου'!I36+'[1]Μουζακίου'!I36+'[1]Παλαμά'!I36+'[1]Προαστίου'!I36+'[1]Σοφάδων'!I36+'[1]Φαναρίου'!I36+'[1]Ματαράγκας'!I36+'[1]Μαγούλας'!I36+'[1]Μητρόπολης'!I36+'[1]Ιτέας'!I36)</f>
        <v>17</v>
      </c>
      <c r="J36" s="139">
        <f>SUM('[1]1ο Καρδίτσας'!J36+'[1]2ο Καρδίτσας'!J36+'[1]3ο Καρδίτσας'!J36+'[1]4ο Καρδίτσας'!J36+'[1]5ο Καρδίτσας'!J36+'[1]Εσπερινό'!J36+'[1]Μουσικό'!J36+'[1]Κέδρου'!J36+'[1]Λεονταρίου'!J36+'[1]Μουζακίου'!J36+'[1]Παλαμά'!J36+'[1]Προαστίου'!J36+'[1]Σοφάδων'!J36+'[1]Φαναρίου'!J36+'[1]Ματαράγκας'!J36+'[1]Μαγούλας'!J36+'[1]Μητρόπολης'!J36+'[1]Ιτέας'!J36)</f>
        <v>3</v>
      </c>
      <c r="K36" s="125">
        <f t="shared" si="3"/>
        <v>17</v>
      </c>
      <c r="L36" s="125">
        <f t="shared" si="3"/>
        <v>3</v>
      </c>
      <c r="M36" s="125">
        <f t="shared" si="1"/>
        <v>20</v>
      </c>
    </row>
    <row r="37" spans="1:13" ht="32.25" customHeight="1">
      <c r="A37" s="124" t="s">
        <v>44</v>
      </c>
      <c r="B37" s="33" t="s">
        <v>13</v>
      </c>
      <c r="C37" s="34" t="s">
        <v>24</v>
      </c>
      <c r="D37" s="139">
        <f>SUM('[1]1ο Καρδίτσας'!D37+'[1]2ο Καρδίτσας'!D37+'[1]3ο Καρδίτσας'!D37+'[1]4ο Καρδίτσας'!D37+'[1]5ο Καρδίτσας'!D37+'[1]Εσπερινό'!D37+'[1]Μουσικό'!D37+'[1]Κέδρου'!D37+'[1]Λεονταρίου'!D37+'[1]Μουζακίου'!D37+'[1]Παλαμά'!D37+'[1]Προαστίου'!D37+'[1]Σοφάδων'!D37+'[1]Φαναρίου'!D37+'[1]Ματαράγκας'!D37+'[1]Μαγούλας'!D37+'[1]Μητρόπολης'!D37+'[1]Ιτέας'!D37)</f>
        <v>23</v>
      </c>
      <c r="E37" s="140"/>
      <c r="F37" s="140"/>
      <c r="G37" s="140"/>
      <c r="H37" s="140"/>
      <c r="I37" s="139">
        <f>SUM('[1]1ο Καρδίτσας'!I37+'[1]2ο Καρδίτσας'!I37+'[1]3ο Καρδίτσας'!I37+'[1]4ο Καρδίτσας'!I37+'[1]5ο Καρδίτσας'!I37+'[1]Εσπερινό'!I37+'[1]Μουσικό'!I37+'[1]Κέδρου'!I37+'[1]Λεονταρίου'!I37+'[1]Μουζακίου'!I37+'[1]Παλαμά'!I37+'[1]Προαστίου'!I37+'[1]Σοφάδων'!I37+'[1]Φαναρίου'!I37+'[1]Ματαράγκας'!I37+'[1]Μαγούλας'!I37+'[1]Μητρόπολης'!I37+'[1]Ιτέας'!I37)</f>
        <v>9</v>
      </c>
      <c r="J37" s="139">
        <f>SUM('[1]1ο Καρδίτσας'!J37+'[1]2ο Καρδίτσας'!J37+'[1]3ο Καρδίτσας'!J37+'[1]4ο Καρδίτσας'!J37+'[1]5ο Καρδίτσας'!J37+'[1]Εσπερινό'!J37+'[1]Μουσικό'!J37+'[1]Κέδρου'!J37+'[1]Λεονταρίου'!J37+'[1]Μουζακίου'!J37+'[1]Παλαμά'!J37+'[1]Προαστίου'!J37+'[1]Σοφάδων'!J37+'[1]Φαναρίου'!J37+'[1]Ματαράγκας'!J37+'[1]Μαγούλας'!J37+'[1]Μητρόπολης'!J37+'[1]Ιτέας'!J37)</f>
        <v>3</v>
      </c>
      <c r="K37" s="125">
        <f t="shared" si="3"/>
        <v>9</v>
      </c>
      <c r="L37" s="125">
        <f t="shared" si="3"/>
        <v>3</v>
      </c>
      <c r="M37" s="125">
        <f t="shared" si="1"/>
        <v>12</v>
      </c>
    </row>
    <row r="38" spans="1:13" ht="25.5" customHeight="1" thickBot="1">
      <c r="A38" s="126" t="s">
        <v>45</v>
      </c>
      <c r="B38" s="33" t="s">
        <v>13</v>
      </c>
      <c r="C38" s="34" t="s">
        <v>24</v>
      </c>
      <c r="D38" s="139">
        <f>SUM('[1]1ο Καρδίτσας'!D38+'[1]2ο Καρδίτσας'!D38+'[1]3ο Καρδίτσας'!D38+'[1]4ο Καρδίτσας'!D38+'[1]5ο Καρδίτσας'!D38+'[1]Εσπερινό'!D38+'[1]Μουσικό'!D38+'[1]Κέδρου'!D38+'[1]Λεονταρίου'!D38+'[1]Μουζακίου'!D38+'[1]Παλαμά'!D38+'[1]Προαστίου'!D38+'[1]Σοφάδων'!D38+'[1]Φαναρίου'!D38+'[1]Ματαράγκας'!D38+'[1]Μαγούλας'!D38+'[1]Μητρόπολης'!D38+'[1]Ιτέας'!D38)</f>
        <v>23</v>
      </c>
      <c r="E38" s="140"/>
      <c r="F38" s="140"/>
      <c r="G38" s="140"/>
      <c r="H38" s="140"/>
      <c r="I38" s="139">
        <f>SUM('[1]1ο Καρδίτσας'!I38+'[1]2ο Καρδίτσας'!I38+'[1]3ο Καρδίτσας'!I38+'[1]4ο Καρδίτσας'!I38+'[1]5ο Καρδίτσας'!I38+'[1]Εσπερινό'!I38+'[1]Μουσικό'!I38+'[1]Κέδρου'!I38+'[1]Λεονταρίου'!I38+'[1]Μουζακίου'!I38+'[1]Παλαμά'!I38+'[1]Προαστίου'!I38+'[1]Σοφάδων'!I38+'[1]Φαναρίου'!I38+'[1]Ματαράγκας'!I38+'[1]Μαγούλας'!I38+'[1]Μητρόπολης'!I38+'[1]Ιτέας'!I38)</f>
        <v>4</v>
      </c>
      <c r="J38" s="139">
        <f>SUM('[1]1ο Καρδίτσας'!J38+'[1]2ο Καρδίτσας'!J38+'[1]3ο Καρδίτσας'!J38+'[1]4ο Καρδίτσας'!J38+'[1]5ο Καρδίτσας'!J38+'[1]Εσπερινό'!J38+'[1]Μουσικό'!J38+'[1]Κέδρου'!J38+'[1]Λεονταρίου'!J38+'[1]Μουζακίου'!J38+'[1]Παλαμά'!J38+'[1]Προαστίου'!J38+'[1]Σοφάδων'!J38+'[1]Φαναρίου'!J38+'[1]Ματαράγκας'!J38+'[1]Μαγούλας'!J38+'[1]Μητρόπολης'!J38+'[1]Ιτέας'!J38)</f>
        <v>1</v>
      </c>
      <c r="K38" s="127">
        <f t="shared" si="3"/>
        <v>4</v>
      </c>
      <c r="L38" s="127">
        <f t="shared" si="3"/>
        <v>1</v>
      </c>
      <c r="M38" s="127">
        <f t="shared" si="1"/>
        <v>5</v>
      </c>
    </row>
    <row r="39" spans="1:14" ht="25.5" customHeight="1" thickBot="1">
      <c r="A39" s="148" t="s">
        <v>50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28">
        <f>SUM(K8:K38)</f>
        <v>480</v>
      </c>
      <c r="L39" s="128">
        <f>SUM(L8:L38)</f>
        <v>137</v>
      </c>
      <c r="M39" s="128">
        <f>SUM(M8:M38)</f>
        <v>617</v>
      </c>
      <c r="N39" s="35"/>
    </row>
    <row r="40" spans="1:13" ht="25.5" customHeight="1" thickBot="1">
      <c r="A40" s="155" t="s">
        <v>56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7"/>
      <c r="L40" s="157"/>
      <c r="M40" s="158"/>
    </row>
    <row r="41" spans="1:14" ht="25.5" customHeight="1" thickBot="1">
      <c r="A41" s="159" t="s">
        <v>57</v>
      </c>
      <c r="B41" s="160"/>
      <c r="C41" s="160"/>
      <c r="D41" s="160"/>
      <c r="E41" s="160"/>
      <c r="F41" s="160"/>
      <c r="G41" s="160"/>
      <c r="H41" s="160"/>
      <c r="I41" s="160"/>
      <c r="J41" s="161"/>
      <c r="K41" s="129">
        <f>SUM(K8:K19)</f>
        <v>207</v>
      </c>
      <c r="L41" s="129">
        <f>SUM(L8:L19)</f>
        <v>74</v>
      </c>
      <c r="M41" s="129">
        <f>SUM(M8:M19)</f>
        <v>281</v>
      </c>
      <c r="N41" s="35"/>
    </row>
    <row r="42" spans="1:14" ht="25.5" customHeight="1" thickBot="1">
      <c r="A42" s="162" t="s">
        <v>58</v>
      </c>
      <c r="B42" s="160"/>
      <c r="C42" s="160"/>
      <c r="D42" s="160"/>
      <c r="E42" s="160"/>
      <c r="F42" s="160"/>
      <c r="G42" s="160"/>
      <c r="H42" s="160"/>
      <c r="I42" s="160"/>
      <c r="J42" s="161"/>
      <c r="K42" s="130">
        <f>SUM(K20:K30)</f>
        <v>168</v>
      </c>
      <c r="L42" s="130">
        <f>SUM(L20:L30)</f>
        <v>50</v>
      </c>
      <c r="M42" s="130">
        <f>SUM(M20:M30)</f>
        <v>218</v>
      </c>
      <c r="N42" s="35"/>
    </row>
    <row r="43" spans="1:14" ht="25.5" customHeight="1" thickBot="1">
      <c r="A43" s="163" t="s">
        <v>59</v>
      </c>
      <c r="B43" s="164"/>
      <c r="C43" s="164"/>
      <c r="D43" s="164"/>
      <c r="E43" s="164"/>
      <c r="F43" s="164"/>
      <c r="G43" s="164"/>
      <c r="H43" s="164"/>
      <c r="I43" s="164"/>
      <c r="J43" s="165"/>
      <c r="K43" s="131">
        <f>SUM(K31:K38)</f>
        <v>105</v>
      </c>
      <c r="L43" s="131">
        <f>SUM(L31:L38)</f>
        <v>13</v>
      </c>
      <c r="M43" s="131">
        <f>SUM(M31:M38)</f>
        <v>118</v>
      </c>
      <c r="N43" s="35"/>
    </row>
    <row r="44" spans="1:14" ht="24.75" customHeight="1" thickBot="1">
      <c r="A44" s="152" t="s">
        <v>60</v>
      </c>
      <c r="B44" s="153"/>
      <c r="C44" s="153"/>
      <c r="D44" s="153"/>
      <c r="E44" s="153"/>
      <c r="F44" s="153"/>
      <c r="G44" s="153"/>
      <c r="H44" s="153"/>
      <c r="I44" s="153"/>
      <c r="J44" s="154"/>
      <c r="K44" s="132">
        <f>SUM(K8:K11,K20:K22)</f>
        <v>157</v>
      </c>
      <c r="L44" s="132">
        <f>SUM(L8:L11,L20:L22)</f>
        <v>44</v>
      </c>
      <c r="M44" s="132">
        <f>SUM(M8:M11,M20:M22)</f>
        <v>201</v>
      </c>
      <c r="N44" s="35"/>
    </row>
    <row r="45" spans="1:14" ht="25.5" customHeight="1" thickBot="1">
      <c r="A45" s="152" t="s">
        <v>61</v>
      </c>
      <c r="B45" s="153"/>
      <c r="C45" s="153"/>
      <c r="D45" s="153"/>
      <c r="E45" s="153"/>
      <c r="F45" s="153"/>
      <c r="G45" s="153"/>
      <c r="H45" s="153"/>
      <c r="I45" s="153"/>
      <c r="J45" s="154"/>
      <c r="K45" s="132">
        <f>SUM(K12:K15,K23:K28,K31:K35)</f>
        <v>207</v>
      </c>
      <c r="L45" s="132">
        <f>SUM(L12:L15,L23:L28,L31:L35)</f>
        <v>60</v>
      </c>
      <c r="M45" s="132">
        <f>SUM(M12:M15,M23:M28,M31:M35)</f>
        <v>267</v>
      </c>
      <c r="N45" s="35"/>
    </row>
    <row r="46" spans="1:14" ht="27.75" customHeight="1" thickBot="1">
      <c r="A46" s="152" t="s">
        <v>62</v>
      </c>
      <c r="B46" s="153"/>
      <c r="C46" s="153"/>
      <c r="D46" s="153"/>
      <c r="E46" s="153"/>
      <c r="F46" s="153"/>
      <c r="G46" s="153"/>
      <c r="H46" s="153"/>
      <c r="I46" s="153"/>
      <c r="J46" s="154"/>
      <c r="K46" s="132">
        <f>SUM(K16:K19,K29:K30,K36:K38)</f>
        <v>116</v>
      </c>
      <c r="L46" s="132">
        <f>SUM(L16:L19,L29:L30,L36:L38)</f>
        <v>33</v>
      </c>
      <c r="M46" s="132">
        <f>SUM(M16:M19,M29:M30,M36:M38)</f>
        <v>149</v>
      </c>
      <c r="N46" s="35"/>
    </row>
    <row r="47" spans="1:13" ht="24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</sheetData>
  <sheetProtection/>
  <mergeCells count="20">
    <mergeCell ref="A5:D5"/>
    <mergeCell ref="A1:M1"/>
    <mergeCell ref="A2:M2"/>
    <mergeCell ref="A3:M3"/>
    <mergeCell ref="A4:M4"/>
    <mergeCell ref="E5:F5"/>
    <mergeCell ref="G5:H5"/>
    <mergeCell ref="I5:J5"/>
    <mergeCell ref="K5:M5"/>
    <mergeCell ref="K6:L6"/>
    <mergeCell ref="E7:J7"/>
    <mergeCell ref="M7:N7"/>
    <mergeCell ref="A39:J39"/>
    <mergeCell ref="A46:J46"/>
    <mergeCell ref="A40:M40"/>
    <mergeCell ref="A41:J41"/>
    <mergeCell ref="A42:J42"/>
    <mergeCell ref="A43:J43"/>
    <mergeCell ref="A44:J44"/>
    <mergeCell ref="A45:J45"/>
  </mergeCells>
  <printOptions/>
  <pageMargins left="0.75" right="0.75" top="1" bottom="1" header="0.5" footer="0.5"/>
  <pageSetup horizontalDpi="300" verticalDpi="300" orientation="landscape" paperSize="9" scale="6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Q92"/>
  <sheetViews>
    <sheetView view="pageBreakPreview" zoomScale="75" zoomScaleNormal="50" zoomScaleSheetLayoutView="75" zoomScalePageLayoutView="0" workbookViewId="0" topLeftCell="A19">
      <selection activeCell="J37" sqref="J37:J38"/>
    </sheetView>
  </sheetViews>
  <sheetFormatPr defaultColWidth="9.140625" defaultRowHeight="12.75"/>
  <cols>
    <col min="1" max="1" width="91.281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72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4" customFormat="1" ht="45.75" customHeight="1">
      <c r="A2" s="174" t="s">
        <v>143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10" customFormat="1" ht="30" customHeight="1">
      <c r="A3" s="176" t="s">
        <v>46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2" customFormat="1" ht="25.5" customHeight="1">
      <c r="A4" s="178" t="s">
        <v>65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20.25">
      <c r="A5" s="5" t="s">
        <v>135</v>
      </c>
      <c r="B5" s="36"/>
      <c r="C5" s="37"/>
      <c r="D5" s="6"/>
      <c r="E5" s="180" t="s">
        <v>0</v>
      </c>
      <c r="F5" s="189"/>
      <c r="G5" s="182" t="s">
        <v>1</v>
      </c>
      <c r="H5" s="190"/>
      <c r="I5" s="184" t="s">
        <v>2</v>
      </c>
      <c r="J5" s="191"/>
      <c r="K5" s="186"/>
      <c r="L5" s="187"/>
      <c r="M5" s="188"/>
    </row>
    <row r="6" spans="1:13" s="9" customFormat="1" ht="82.5" customHeight="1">
      <c r="A6" s="7" t="s">
        <v>9</v>
      </c>
      <c r="B6" s="16" t="s">
        <v>14</v>
      </c>
      <c r="C6" s="17" t="s">
        <v>3</v>
      </c>
      <c r="D6" s="11" t="s">
        <v>47</v>
      </c>
      <c r="E6" s="26" t="s">
        <v>4</v>
      </c>
      <c r="F6" s="27" t="s">
        <v>5</v>
      </c>
      <c r="G6" s="28" t="s">
        <v>4</v>
      </c>
      <c r="H6" s="29" t="s">
        <v>5</v>
      </c>
      <c r="I6" s="31" t="s">
        <v>4</v>
      </c>
      <c r="J6" s="32" t="s">
        <v>5</v>
      </c>
      <c r="K6" s="166" t="s">
        <v>10</v>
      </c>
      <c r="L6" s="167"/>
      <c r="M6" s="8"/>
    </row>
    <row r="7" spans="1:14" s="3" customFormat="1" ht="45.75" customHeight="1">
      <c r="A7" s="12"/>
      <c r="B7" s="13"/>
      <c r="C7" s="14"/>
      <c r="D7" s="15"/>
      <c r="E7" s="168" t="s">
        <v>51</v>
      </c>
      <c r="F7" s="146"/>
      <c r="G7" s="146"/>
      <c r="H7" s="146"/>
      <c r="I7" s="146"/>
      <c r="J7" s="147"/>
      <c r="K7" s="18" t="s">
        <v>4</v>
      </c>
      <c r="L7" s="18" t="s">
        <v>15</v>
      </c>
      <c r="M7" s="166" t="s">
        <v>10</v>
      </c>
      <c r="N7" s="167"/>
    </row>
    <row r="8" spans="1:13" s="3" customFormat="1" ht="25.5" customHeight="1">
      <c r="A8" s="124" t="s">
        <v>16</v>
      </c>
      <c r="B8" s="19" t="s">
        <v>6</v>
      </c>
      <c r="C8" s="20" t="s">
        <v>7</v>
      </c>
      <c r="D8" s="139">
        <f>SUM('[1]1ο Καρδίτσας'!D8+'[1]2ο Καρδίτσας'!D8+'[1]3ο Καρδίτσας'!D8+'[1]4ο Καρδίτσας'!D8+'[1]5ο Καρδίτσας'!D8+'[1]Εσπερινό'!D8+'[1]Μουσικό'!D8+'[1]Κέδρου'!D8+'[1]Λεονταρίου'!D8+'[1]Μουζακίου'!D8+'[1]Παλαμά'!D8+'[1]Προαστίου'!D8+'[1]Σοφάδων'!D8+'[1]Φαναρίου'!D8+'[1]Ματαράγκας'!D8+'[1]Μαγούλας'!D8+'[1]Μητρόπολης'!D8+'[1]Ιτέας'!D8)</f>
        <v>46</v>
      </c>
      <c r="E8" s="139">
        <f>SUM('[1]1ο Καρδίτσας'!E8+'[1]2ο Καρδίτσας'!E8+'[1]3ο Καρδίτσας'!E8+'[1]4ο Καρδίτσας'!E8+'[1]5ο Καρδίτσας'!E8+'[1]Εσπερινό'!E8+'[1]Μουσικό'!E8+'[1]Κέδρου'!E8+'[1]Λεονταρίου'!E8+'[1]Μουζακίου'!E8+'[1]Παλαμά'!E8+'[1]Προαστίου'!E8+'[1]Σοφάδων'!E8+'[1]Φαναρίου'!E8+'[1]Ματαράγκας'!E8+'[1]Μαγούλας'!E8+'[1]Μητρόπολης'!E8+'[1]Ιτέας'!E8)</f>
        <v>25</v>
      </c>
      <c r="F8" s="139">
        <f>SUM('[1]1ο Καρδίτσας'!F8+'[1]2ο Καρδίτσας'!F8+'[1]3ο Καρδίτσας'!F8+'[1]4ο Καρδίτσας'!F8+'[1]5ο Καρδίτσας'!F8+'[1]Εσπερινό'!F8+'[1]Μουσικό'!F8+'[1]Κέδρου'!F8+'[1]Λεονταρίου'!F8+'[1]Μουζακίου'!F8+'[1]Παλαμά'!F8+'[1]Προαστίου'!F8+'[1]Σοφάδων'!F8+'[1]Φαναρίου'!F8+'[1]Ματαράγκας'!F8+'[1]Μαγούλας'!F8+'[1]Μητρόπολης'!F8+'[1]Ιτέας'!F8)</f>
        <v>3</v>
      </c>
      <c r="G8" s="140"/>
      <c r="H8" s="140"/>
      <c r="I8" s="140"/>
      <c r="J8" s="140"/>
      <c r="K8" s="48">
        <f>SUM(E8)</f>
        <v>25</v>
      </c>
      <c r="L8" s="48">
        <f>SUM(F8)</f>
        <v>3</v>
      </c>
      <c r="M8" s="48">
        <f>SUM(K8,L8)</f>
        <v>28</v>
      </c>
    </row>
    <row r="9" spans="1:13" s="3" customFormat="1" ht="25.5" customHeight="1">
      <c r="A9" s="124" t="s">
        <v>17</v>
      </c>
      <c r="B9" s="21" t="s">
        <v>6</v>
      </c>
      <c r="C9" s="20" t="s">
        <v>7</v>
      </c>
      <c r="D9" s="139">
        <f>SUM('[1]1ο Καρδίτσας'!D9+'[1]2ο Καρδίτσας'!D9+'[1]3ο Καρδίτσας'!D9+'[1]4ο Καρδίτσας'!D9+'[1]5ο Καρδίτσας'!D9+'[1]Εσπερινό'!D9+'[1]Μουσικό'!D9+'[1]Κέδρου'!D9+'[1]Λεονταρίου'!D9+'[1]Μουζακίου'!D9+'[1]Παλαμά'!D9+'[1]Προαστίου'!D9+'[1]Σοφάδων'!D9+'[1]Φαναρίου'!D9+'[1]Ματαράγκας'!D9+'[1]Μαγούλας'!D9+'[1]Μητρόπολης'!D9+'[1]Ιτέας'!D9)</f>
        <v>46</v>
      </c>
      <c r="E9" s="139">
        <f>SUM('[1]1ο Καρδίτσας'!E9+'[1]2ο Καρδίτσας'!E9+'[1]3ο Καρδίτσας'!E9+'[1]4ο Καρδίτσας'!E9+'[1]5ο Καρδίτσας'!E9+'[1]Εσπερινό'!E9+'[1]Μουσικό'!E9+'[1]Κέδρου'!E9+'[1]Λεονταρίου'!E9+'[1]Μουζακίου'!E9+'[1]Παλαμά'!E9+'[1]Προαστίου'!E9+'[1]Σοφάδων'!E9+'[1]Φαναρίου'!E9+'[1]Ματαράγκας'!E9+'[1]Μαγούλας'!E9+'[1]Μητρόπολης'!E9+'[1]Ιτέας'!E9)</f>
        <v>23</v>
      </c>
      <c r="F9" s="139">
        <f>SUM('[1]1ο Καρδίτσας'!F9+'[1]2ο Καρδίτσας'!F9+'[1]3ο Καρδίτσας'!F9+'[1]4ο Καρδίτσας'!F9+'[1]5ο Καρδίτσας'!F9+'[1]Εσπερινό'!F9+'[1]Μουσικό'!F9+'[1]Κέδρου'!F9+'[1]Λεονταρίου'!F9+'[1]Μουζακίου'!F9+'[1]Παλαμά'!F9+'[1]Προαστίου'!F9+'[1]Σοφάδων'!F9+'[1]Φαναρίου'!F9+'[1]Ματαράγκας'!F9+'[1]Μαγούλας'!F9+'[1]Μητρόπολης'!F9+'[1]Ιτέας'!F9)</f>
        <v>5</v>
      </c>
      <c r="G9" s="140"/>
      <c r="H9" s="140"/>
      <c r="I9" s="140"/>
      <c r="J9" s="140"/>
      <c r="K9" s="48">
        <f aca="true" t="shared" si="0" ref="K9:L19">SUM(E9)</f>
        <v>23</v>
      </c>
      <c r="L9" s="48">
        <f t="shared" si="0"/>
        <v>5</v>
      </c>
      <c r="M9" s="48">
        <f>SUM(K9,L9)</f>
        <v>28</v>
      </c>
    </row>
    <row r="10" spans="1:13" s="3" customFormat="1" ht="31.5" customHeight="1">
      <c r="A10" s="126" t="s">
        <v>138</v>
      </c>
      <c r="B10" s="19" t="s">
        <v>6</v>
      </c>
      <c r="C10" s="20" t="s">
        <v>7</v>
      </c>
      <c r="D10" s="139">
        <f>SUM('[1]1ο Καρδίτσας'!D10+'[1]2ο Καρδίτσας'!D10+'[1]3ο Καρδίτσας'!D10+'[1]4ο Καρδίτσας'!D10+'[1]5ο Καρδίτσας'!D10+'[1]Εσπερινό'!D10+'[1]Μουσικό'!D10+'[1]Κέδρου'!D10+'[1]Λεονταρίου'!D10+'[1]Μουζακίου'!D10+'[1]Παλαμά'!D10+'[1]Προαστίου'!D10+'[1]Σοφάδων'!D10+'[1]Φαναρίου'!D10+'[1]Ματαράγκας'!D10+'[1]Μαγούλας'!D10+'[1]Μητρόπολης'!D10+'[1]Ιτέας'!D10)</f>
        <v>46</v>
      </c>
      <c r="E10" s="139">
        <f>SUM('[1]1ο Καρδίτσας'!E10+'[1]2ο Καρδίτσας'!E10+'[1]3ο Καρδίτσας'!E10+'[1]4ο Καρδίτσας'!E10+'[1]5ο Καρδίτσας'!E10+'[1]Εσπερινό'!E10+'[1]Μουσικό'!E10+'[1]Κέδρου'!E10+'[1]Λεονταρίου'!E10+'[1]Μουζακίου'!E10+'[1]Παλαμά'!E10+'[1]Προαστίου'!E10+'[1]Σοφάδων'!E10+'[1]Φαναρίου'!E10+'[1]Ματαράγκας'!E10+'[1]Μαγούλας'!E10+'[1]Μητρόπολης'!E10+'[1]Ιτέας'!E10)</f>
        <v>11</v>
      </c>
      <c r="F10" s="139">
        <f>SUM('[1]1ο Καρδίτσας'!F10+'[1]2ο Καρδίτσας'!F10+'[1]3ο Καρδίτσας'!F10+'[1]4ο Καρδίτσας'!F10+'[1]5ο Καρδίτσας'!F10+'[1]Εσπερινό'!F10+'[1]Μουσικό'!F10+'[1]Κέδρου'!F10+'[1]Λεονταρίου'!F10+'[1]Μουζακίου'!F10+'[1]Παλαμά'!F10+'[1]Προαστίου'!F10+'[1]Σοφάδων'!F10+'[1]Φαναρίου'!F10+'[1]Ματαράγκας'!F10+'[1]Μαγούλας'!F10+'[1]Μητρόπολης'!F10+'[1]Ιτέας'!F10)</f>
        <v>16</v>
      </c>
      <c r="G10" s="140"/>
      <c r="H10" s="140"/>
      <c r="I10" s="140"/>
      <c r="J10" s="140"/>
      <c r="K10" s="48">
        <f t="shared" si="0"/>
        <v>11</v>
      </c>
      <c r="L10" s="48">
        <f t="shared" si="0"/>
        <v>16</v>
      </c>
      <c r="M10" s="48">
        <f>SUM(K10,L10)</f>
        <v>27</v>
      </c>
    </row>
    <row r="11" spans="1:13" s="3" customFormat="1" ht="27" customHeight="1">
      <c r="A11" s="124" t="s">
        <v>18</v>
      </c>
      <c r="B11" s="19" t="s">
        <v>6</v>
      </c>
      <c r="C11" s="20" t="s">
        <v>7</v>
      </c>
      <c r="D11" s="139">
        <f>SUM('[1]1ο Καρδίτσας'!D11+'[1]2ο Καρδίτσας'!D11+'[1]3ο Καρδίτσας'!D11+'[1]4ο Καρδίτσας'!D11+'[1]5ο Καρδίτσας'!D11+'[1]Εσπερινό'!D11+'[1]Μουσικό'!D11+'[1]Κέδρου'!D11+'[1]Λεονταρίου'!D11+'[1]Μουζακίου'!D11+'[1]Παλαμά'!D11+'[1]Προαστίου'!D11+'[1]Σοφάδων'!D11+'[1]Φαναρίου'!D11+'[1]Ματαράγκας'!D11+'[1]Μαγούλας'!D11+'[1]Μητρόπολης'!D11+'[1]Ιτέας'!D11)</f>
        <v>46</v>
      </c>
      <c r="E11" s="139">
        <f>SUM('[1]1ο Καρδίτσας'!E11+'[1]2ο Καρδίτσας'!E11+'[1]3ο Καρδίτσας'!E11+'[1]4ο Καρδίτσας'!E11+'[1]5ο Καρδίτσας'!E11+'[1]Εσπερινό'!E11+'[1]Μουσικό'!E11+'[1]Κέδρου'!E11+'[1]Λεονταρίου'!E11+'[1]Μουζακίου'!E11+'[1]Παλαμά'!E11+'[1]Προαστίου'!E11+'[1]Σοφάδων'!E11+'[1]Φαναρίου'!E11+'[1]Ματαράγκας'!E11+'[1]Μαγούλας'!E11+'[1]Μητρόπολης'!E11+'[1]Ιτέας'!E11)</f>
        <v>17</v>
      </c>
      <c r="F11" s="139">
        <f>SUM('[1]1ο Καρδίτσας'!F11+'[1]2ο Καρδίτσας'!F11+'[1]3ο Καρδίτσας'!F11+'[1]4ο Καρδίτσας'!F11+'[1]5ο Καρδίτσας'!F11+'[1]Εσπερινό'!F11+'[1]Μουσικό'!F11+'[1]Κέδρου'!F11+'[1]Λεονταρίου'!F11+'[1]Μουζακίου'!F11+'[1]Παλαμά'!F11+'[1]Προαστίου'!F11+'[1]Σοφάδων'!F11+'[1]Φαναρίου'!F11+'[1]Ματαράγκας'!F11+'[1]Μαγούλας'!F11+'[1]Μητρόπολης'!F11+'[1]Ιτέας'!F11)</f>
        <v>4</v>
      </c>
      <c r="G11" s="140"/>
      <c r="H11" s="140"/>
      <c r="I11" s="140"/>
      <c r="J11" s="140"/>
      <c r="K11" s="48">
        <f t="shared" si="0"/>
        <v>17</v>
      </c>
      <c r="L11" s="48">
        <f t="shared" si="0"/>
        <v>4</v>
      </c>
      <c r="M11" s="48">
        <f>SUM(K11,L11)</f>
        <v>21</v>
      </c>
    </row>
    <row r="12" spans="1:13" s="3" customFormat="1" ht="41.25" customHeight="1">
      <c r="A12" s="126" t="s">
        <v>19</v>
      </c>
      <c r="B12" s="22" t="s">
        <v>6</v>
      </c>
      <c r="C12" s="20" t="s">
        <v>12</v>
      </c>
      <c r="D12" s="139">
        <f>SUM('[1]1ο Καρδίτσας'!D12+'[1]2ο Καρδίτσας'!D12+'[1]3ο Καρδίτσας'!D12+'[1]4ο Καρδίτσας'!D12+'[1]5ο Καρδίτσας'!D12+'[1]Εσπερινό'!D12+'[1]Μουσικό'!D12+'[1]Κέδρου'!D12+'[1]Λεονταρίου'!D12+'[1]Μουζακίου'!D12+'[1]Παλαμά'!D12+'[1]Προαστίου'!D12+'[1]Σοφάδων'!D12+'[1]Φαναρίου'!D12+'[1]Ματαράγκας'!D12+'[1]Μαγούλας'!D12+'[1]Μητρόπολης'!D12+'[1]Ιτέας'!D12)</f>
        <v>44</v>
      </c>
      <c r="E12" s="139">
        <f>SUM('[1]1ο Καρδίτσας'!E12+'[1]2ο Καρδίτσας'!E12+'[1]3ο Καρδίτσας'!E12+'[1]4ο Καρδίτσας'!E12+'[1]5ο Καρδίτσας'!E12+'[1]Εσπερινό'!E12+'[1]Μουσικό'!E12+'[1]Κέδρου'!E12+'[1]Λεονταρίου'!E12+'[1]Μουζακίου'!E12+'[1]Παλαμά'!E12+'[1]Προαστίου'!E12+'[1]Σοφάδων'!E12+'[1]Φαναρίου'!E12+'[1]Ματαράγκας'!E12+'[1]Μαγούλας'!E12+'[1]Μητρόπολης'!E12+'[1]Ιτέας'!E12)</f>
        <v>17</v>
      </c>
      <c r="F12" s="139">
        <f>SUM('[1]1ο Καρδίτσας'!F12+'[1]2ο Καρδίτσας'!F12+'[1]3ο Καρδίτσας'!F12+'[1]4ο Καρδίτσας'!F12+'[1]5ο Καρδίτσας'!F12+'[1]Εσπερινό'!F12+'[1]Μουσικό'!F12+'[1]Κέδρου'!F12+'[1]Λεονταρίου'!F12+'[1]Μουζακίου'!F12+'[1]Παλαμά'!F12+'[1]Προαστίου'!F12+'[1]Σοφάδων'!F12+'[1]Φαναρίου'!F12+'[1]Ματαράγκας'!F12+'[1]Μαγούλας'!F12+'[1]Μητρόπολης'!F12+'[1]Ιτέας'!F12)</f>
        <v>3</v>
      </c>
      <c r="G12" s="140"/>
      <c r="H12" s="140"/>
      <c r="I12" s="140"/>
      <c r="J12" s="140"/>
      <c r="K12" s="48">
        <f t="shared" si="0"/>
        <v>17</v>
      </c>
      <c r="L12" s="48">
        <f t="shared" si="0"/>
        <v>3</v>
      </c>
      <c r="M12" s="48">
        <f aca="true" t="shared" si="1" ref="M12:M38">SUM(K12,L12)</f>
        <v>20</v>
      </c>
    </row>
    <row r="13" spans="1:13" s="3" customFormat="1" ht="38.25" customHeight="1">
      <c r="A13" s="124" t="s">
        <v>20</v>
      </c>
      <c r="B13" s="22" t="s">
        <v>6</v>
      </c>
      <c r="C13" s="20" t="s">
        <v>12</v>
      </c>
      <c r="D13" s="139">
        <f>SUM('[1]1ο Καρδίτσας'!D13+'[1]2ο Καρδίτσας'!D13+'[1]3ο Καρδίτσας'!D13+'[1]4ο Καρδίτσας'!D13+'[1]5ο Καρδίτσας'!D13+'[1]Εσπερινό'!D13+'[1]Μουσικό'!D13+'[1]Κέδρου'!D13+'[1]Λεονταρίου'!D13+'[1]Μουζακίου'!D13+'[1]Παλαμά'!D13+'[1]Προαστίου'!D13+'[1]Σοφάδων'!D13+'[1]Φαναρίου'!D13+'[1]Ματαράγκας'!D13+'[1]Μαγούλας'!D13+'[1]Μητρόπολης'!D13+'[1]Ιτέας'!D13)</f>
        <v>44</v>
      </c>
      <c r="E13" s="139">
        <f>SUM('[1]1ο Καρδίτσας'!E13+'[1]2ο Καρδίτσας'!E13+'[1]3ο Καρδίτσας'!E13+'[1]4ο Καρδίτσας'!E13+'[1]5ο Καρδίτσας'!E13+'[1]Εσπερινό'!E13+'[1]Μουσικό'!E13+'[1]Κέδρου'!E13+'[1]Λεονταρίου'!E13+'[1]Μουζακίου'!E13+'[1]Παλαμά'!E13+'[1]Προαστίου'!E13+'[1]Σοφάδων'!E13+'[1]Φαναρίου'!E13+'[1]Ματαράγκας'!E13+'[1]Μαγούλας'!E13+'[1]Μητρόπολης'!E13+'[1]Ιτέας'!E13)</f>
        <v>16</v>
      </c>
      <c r="F13" s="139">
        <f>SUM('[1]1ο Καρδίτσας'!F13+'[1]2ο Καρδίτσας'!F13+'[1]3ο Καρδίτσας'!F13+'[1]4ο Καρδίτσας'!F13+'[1]5ο Καρδίτσας'!F13+'[1]Εσπερινό'!F13+'[1]Μουσικό'!F13+'[1]Κέδρου'!F13+'[1]Λεονταρίου'!F13+'[1]Μουζακίου'!F13+'[1]Παλαμά'!F13+'[1]Προαστίου'!F13+'[1]Σοφάδων'!F13+'[1]Φαναρίου'!F13+'[1]Ματαράγκας'!F13+'[1]Μαγούλας'!F13+'[1]Μητρόπολης'!F13+'[1]Ιτέας'!F13)</f>
        <v>9</v>
      </c>
      <c r="G13" s="140"/>
      <c r="H13" s="140"/>
      <c r="I13" s="140"/>
      <c r="J13" s="140"/>
      <c r="K13" s="48">
        <f t="shared" si="0"/>
        <v>16</v>
      </c>
      <c r="L13" s="48">
        <f t="shared" si="0"/>
        <v>9</v>
      </c>
      <c r="M13" s="48">
        <f t="shared" si="1"/>
        <v>25</v>
      </c>
    </row>
    <row r="14" spans="1:13" s="3" customFormat="1" ht="32.25" customHeight="1">
      <c r="A14" s="124" t="s">
        <v>21</v>
      </c>
      <c r="B14" s="22" t="s">
        <v>6</v>
      </c>
      <c r="C14" s="20" t="s">
        <v>12</v>
      </c>
      <c r="D14" s="139">
        <f>SUM('[1]1ο Καρδίτσας'!D14+'[1]2ο Καρδίτσας'!D14+'[1]3ο Καρδίτσας'!D14+'[1]4ο Καρδίτσας'!D14+'[1]5ο Καρδίτσας'!D14+'[1]Εσπερινό'!D14+'[1]Μουσικό'!D14+'[1]Κέδρου'!D14+'[1]Λεονταρίου'!D14+'[1]Μουζακίου'!D14+'[1]Παλαμά'!D14+'[1]Προαστίου'!D14+'[1]Σοφάδων'!D14+'[1]Φαναρίου'!D14+'[1]Ματαράγκας'!D14+'[1]Μαγούλας'!D14+'[1]Μητρόπολης'!D14+'[1]Ιτέας'!D14)</f>
        <v>44</v>
      </c>
      <c r="E14" s="139">
        <f>SUM('[1]1ο Καρδίτσας'!E14+'[1]2ο Καρδίτσας'!E14+'[1]3ο Καρδίτσας'!E14+'[1]4ο Καρδίτσας'!E14+'[1]5ο Καρδίτσας'!E14+'[1]Εσπερινό'!E14+'[1]Μουσικό'!E14+'[1]Κέδρου'!E14+'[1]Λεονταρίου'!E14+'[1]Μουζακίου'!E14+'[1]Παλαμά'!E14+'[1]Προαστίου'!E14+'[1]Σοφάδων'!E14+'[1]Φαναρίου'!E14+'[1]Ματαράγκας'!E14+'[1]Μαγούλας'!E14+'[1]Μητρόπολης'!E14+'[1]Ιτέας'!E14)</f>
        <v>20</v>
      </c>
      <c r="F14" s="139">
        <f>SUM('[1]1ο Καρδίτσας'!F14+'[1]2ο Καρδίτσας'!F14+'[1]3ο Καρδίτσας'!F14+'[1]4ο Καρδίτσας'!F14+'[1]5ο Καρδίτσας'!F14+'[1]Εσπερινό'!F14+'[1]Μουσικό'!F14+'[1]Κέδρου'!F14+'[1]Λεονταρίου'!F14+'[1]Μουζακίου'!F14+'[1]Παλαμά'!F14+'[1]Προαστίου'!F14+'[1]Σοφάδων'!F14+'[1]Φαναρίου'!F14+'[1]Ματαράγκας'!F14+'[1]Μαγούλας'!F14+'[1]Μητρόπολης'!F14+'[1]Ιτέας'!F14)</f>
        <v>7</v>
      </c>
      <c r="G14" s="140"/>
      <c r="H14" s="140"/>
      <c r="I14" s="140"/>
      <c r="J14" s="140"/>
      <c r="K14" s="48">
        <f t="shared" si="0"/>
        <v>20</v>
      </c>
      <c r="L14" s="48">
        <f t="shared" si="0"/>
        <v>7</v>
      </c>
      <c r="M14" s="48">
        <f t="shared" si="1"/>
        <v>27</v>
      </c>
    </row>
    <row r="15" spans="1:13" s="3" customFormat="1" ht="48" customHeight="1">
      <c r="A15" s="126" t="s">
        <v>139</v>
      </c>
      <c r="B15" s="22" t="s">
        <v>6</v>
      </c>
      <c r="C15" s="20" t="s">
        <v>22</v>
      </c>
      <c r="D15" s="139">
        <f>SUM('[1]1ο Καρδίτσας'!D15+'[1]2ο Καρδίτσας'!D15+'[1]3ο Καρδίτσας'!D15+'[1]4ο Καρδίτσας'!D15+'[1]5ο Καρδίτσας'!D15+'[1]Εσπερινό'!D15+'[1]Μουσικό'!D15+'[1]Κέδρου'!D15+'[1]Λεονταρίου'!D15+'[1]Μουζακίου'!D15+'[1]Παλαμά'!D15+'[1]Προαστίου'!D15+'[1]Σοφάδων'!D15+'[1]Φαναρίου'!D15+'[1]Ματαράγκας'!D15+'[1]Μαγούλας'!D15+'[1]Μητρόπολης'!D15+'[1]Ιτέας'!D15)</f>
        <v>36</v>
      </c>
      <c r="E15" s="139">
        <f>SUM('[1]1ο Καρδίτσας'!E15+'[1]2ο Καρδίτσας'!E15+'[1]3ο Καρδίτσας'!E15+'[1]4ο Καρδίτσας'!E15+'[1]5ο Καρδίτσας'!E15+'[1]Εσπερινό'!E15+'[1]Μουσικό'!E15+'[1]Κέδρου'!E15+'[1]Λεονταρίου'!E15+'[1]Μουζακίου'!E15+'[1]Παλαμά'!E15+'[1]Προαστίου'!E15+'[1]Σοφάδων'!E15+'[1]Φαναρίου'!E15+'[1]Ματαράγκας'!E15+'[1]Μαγούλας'!E15+'[1]Μητρόπολης'!E15+'[1]Ιτέας'!E15)</f>
        <v>14</v>
      </c>
      <c r="F15" s="139">
        <f>SUM('[1]1ο Καρδίτσας'!F15+'[1]2ο Καρδίτσας'!F15+'[1]3ο Καρδίτσας'!F15+'[1]4ο Καρδίτσας'!F15+'[1]5ο Καρδίτσας'!F15+'[1]Εσπερινό'!F15+'[1]Μουσικό'!F15+'[1]Κέδρου'!F15+'[1]Λεονταρίου'!F15+'[1]Μουζακίου'!F15+'[1]Παλαμά'!F15+'[1]Προαστίου'!F15+'[1]Σοφάδων'!F15+'[1]Φαναρίου'!F15+'[1]Ματαράγκας'!F15+'[1]Μαγούλας'!F15+'[1]Μητρόπολης'!F15+'[1]Ιτέας'!F15)</f>
        <v>3</v>
      </c>
      <c r="G15" s="140"/>
      <c r="H15" s="140"/>
      <c r="I15" s="140"/>
      <c r="J15" s="140"/>
      <c r="K15" s="48">
        <f t="shared" si="0"/>
        <v>14</v>
      </c>
      <c r="L15" s="48">
        <f t="shared" si="0"/>
        <v>3</v>
      </c>
      <c r="M15" s="48">
        <f t="shared" si="1"/>
        <v>17</v>
      </c>
    </row>
    <row r="16" spans="1:13" s="3" customFormat="1" ht="25.5" customHeight="1">
      <c r="A16" s="126" t="s">
        <v>48</v>
      </c>
      <c r="B16" s="19" t="s">
        <v>6</v>
      </c>
      <c r="C16" s="20" t="s">
        <v>11</v>
      </c>
      <c r="D16" s="139">
        <f>SUM('[1]1ο Καρδίτσας'!D16+'[1]2ο Καρδίτσας'!D16+'[1]3ο Καρδίτσας'!D16+'[1]4ο Καρδίτσας'!D16+'[1]5ο Καρδίτσας'!D16+'[1]Εσπερινό'!D16+'[1]Μουσικό'!D16+'[1]Κέδρου'!D16+'[1]Λεονταρίου'!D16+'[1]Μουζακίου'!D16+'[1]Παλαμά'!D16+'[1]Προαστίου'!D16+'[1]Σοφάδων'!D16+'[1]Φαναρίου'!D16+'[1]Ματαράγκας'!D16+'[1]Μαγούλας'!D16+'[1]Μητρόπολης'!D16+'[1]Ιτέας'!D16)</f>
        <v>42</v>
      </c>
      <c r="E16" s="139">
        <f>SUM('[1]1ο Καρδίτσας'!E16+'[1]2ο Καρδίτσας'!E16+'[1]3ο Καρδίτσας'!E16+'[1]4ο Καρδίτσας'!E16+'[1]5ο Καρδίτσας'!E16+'[1]Εσπερινό'!E16+'[1]Μουσικό'!E16+'[1]Κέδρου'!E16+'[1]Λεονταρίου'!E16+'[1]Μουζακίου'!E16+'[1]Παλαμά'!E16+'[1]Προαστίου'!E16+'[1]Σοφάδων'!E16+'[1]Φαναρίου'!E16+'[1]Ματαράγκας'!E16+'[1]Μαγούλας'!E16+'[1]Μητρόπολης'!E16+'[1]Ιτέας'!E16)</f>
        <v>30</v>
      </c>
      <c r="F16" s="139">
        <f>SUM('[1]1ο Καρδίτσας'!F16+'[1]2ο Καρδίτσας'!F16+'[1]3ο Καρδίτσας'!F16+'[1]4ο Καρδίτσας'!F16+'[1]5ο Καρδίτσας'!F16+'[1]Εσπερινό'!F16+'[1]Μουσικό'!F16+'[1]Κέδρου'!F16+'[1]Λεονταρίου'!F16+'[1]Μουζακίου'!F16+'[1]Παλαμά'!F16+'[1]Προαστίου'!F16+'[1]Σοφάδων'!F16+'[1]Φαναρίου'!F16+'[1]Ματαράγκας'!F16+'[1]Μαγούλας'!F16+'[1]Μητρόπολης'!F16+'[1]Ιτέας'!F16)</f>
        <v>0</v>
      </c>
      <c r="G16" s="140"/>
      <c r="H16" s="140"/>
      <c r="I16" s="140"/>
      <c r="J16" s="140"/>
      <c r="K16" s="48">
        <f t="shared" si="0"/>
        <v>30</v>
      </c>
      <c r="L16" s="48">
        <f t="shared" si="0"/>
        <v>0</v>
      </c>
      <c r="M16" s="48">
        <f t="shared" si="1"/>
        <v>30</v>
      </c>
    </row>
    <row r="17" spans="1:13" s="3" customFormat="1" ht="32.25" customHeight="1">
      <c r="A17" s="124" t="s">
        <v>140</v>
      </c>
      <c r="B17" s="19" t="s">
        <v>6</v>
      </c>
      <c r="C17" s="20" t="s">
        <v>11</v>
      </c>
      <c r="D17" s="139">
        <f>SUM('[1]1ο Καρδίτσας'!D17+'[1]2ο Καρδίτσας'!D17+'[1]3ο Καρδίτσας'!D17+'[1]4ο Καρδίτσας'!D17+'[1]5ο Καρδίτσας'!D17+'[1]Εσπερινό'!D17+'[1]Μουσικό'!D17+'[1]Κέδρου'!D17+'[1]Λεονταρίου'!D17+'[1]Μουζακίου'!D17+'[1]Παλαμά'!D17+'[1]Προαστίου'!D17+'[1]Σοφάδων'!D17+'[1]Φαναρίου'!D17+'[1]Ματαράγκας'!D17+'[1]Μαγούλας'!D17+'[1]Μητρόπολης'!D17+'[1]Ιτέας'!D17)</f>
        <v>42</v>
      </c>
      <c r="E17" s="139">
        <f>SUM('[1]1ο Καρδίτσας'!E17+'[1]2ο Καρδίτσας'!E17+'[1]3ο Καρδίτσας'!E17+'[1]4ο Καρδίτσας'!E17+'[1]5ο Καρδίτσας'!E17+'[1]Εσπερινό'!E17+'[1]Μουσικό'!E17+'[1]Κέδρου'!E17+'[1]Λεονταρίου'!E17+'[1]Μουζακίου'!E17+'[1]Παλαμά'!E17+'[1]Προαστίου'!E17+'[1]Σοφάδων'!E17+'[1]Φαναρίου'!E17+'[1]Ματαράγκας'!E17+'[1]Μαγούλας'!E17+'[1]Μητρόπολης'!E17+'[1]Ιτέας'!E17)</f>
        <v>7</v>
      </c>
      <c r="F17" s="139">
        <f>SUM('[1]1ο Καρδίτσας'!F17+'[1]2ο Καρδίτσας'!F17+'[1]3ο Καρδίτσας'!F17+'[1]4ο Καρδίτσας'!F17+'[1]5ο Καρδίτσας'!F17+'[1]Εσπερινό'!F17+'[1]Μουσικό'!F17+'[1]Κέδρου'!F17+'[1]Λεονταρίου'!F17+'[1]Μουζακίου'!F17+'[1]Παλαμά'!F17+'[1]Προαστίου'!F17+'[1]Σοφάδων'!F17+'[1]Φαναρίου'!F17+'[1]Ματαράγκας'!F17+'[1]Μαγούλας'!F17+'[1]Μητρόπολης'!F17+'[1]Ιτέας'!F17)</f>
        <v>6</v>
      </c>
      <c r="G17" s="140"/>
      <c r="H17" s="140"/>
      <c r="I17" s="140"/>
      <c r="J17" s="140"/>
      <c r="K17" s="48">
        <f t="shared" si="0"/>
        <v>7</v>
      </c>
      <c r="L17" s="48">
        <f t="shared" si="0"/>
        <v>6</v>
      </c>
      <c r="M17" s="48">
        <f t="shared" si="1"/>
        <v>13</v>
      </c>
    </row>
    <row r="18" spans="1:13" s="3" customFormat="1" ht="34.5" customHeight="1">
      <c r="A18" s="126" t="s">
        <v>23</v>
      </c>
      <c r="B18" s="19" t="s">
        <v>6</v>
      </c>
      <c r="C18" s="20" t="s">
        <v>24</v>
      </c>
      <c r="D18" s="139">
        <f>SUM('[1]1ο Καρδίτσας'!D18+'[1]2ο Καρδίτσας'!D18+'[1]3ο Καρδίτσας'!D18+'[1]4ο Καρδίτσας'!D18+'[1]5ο Καρδίτσας'!D18+'[1]Εσπερινό'!D18+'[1]Μουσικό'!D18+'[1]Κέδρου'!D18+'[1]Λεονταρίου'!D18+'[1]Μουζακίου'!D18+'[1]Παλαμά'!D18+'[1]Προαστίου'!D18+'[1]Σοφάδων'!D18+'[1]Φαναρίου'!D18+'[1]Ματαράγκας'!D18+'[1]Μαγούλας'!D18+'[1]Μητρόπολης'!D18+'[1]Ιτέας'!D18)</f>
        <v>39</v>
      </c>
      <c r="E18" s="139">
        <f>SUM('[1]1ο Καρδίτσας'!E18+'[1]2ο Καρδίτσας'!E18+'[1]3ο Καρδίτσας'!E18+'[1]4ο Καρδίτσας'!E18+'[1]5ο Καρδίτσας'!E18+'[1]Εσπερινό'!E18+'[1]Μουσικό'!E18+'[1]Κέδρου'!E18+'[1]Λεονταρίου'!E18+'[1]Μουζακίου'!E18+'[1]Παλαμά'!E18+'[1]Προαστίου'!E18+'[1]Σοφάδων'!E18+'[1]Φαναρίου'!E18+'[1]Ματαράγκας'!E18+'[1]Μαγούλας'!E18+'[1]Μητρόπολης'!E18+'[1]Ιτέας'!E18)</f>
        <v>21</v>
      </c>
      <c r="F18" s="139">
        <f>SUM('[1]1ο Καρδίτσας'!F18+'[1]2ο Καρδίτσας'!F18+'[1]3ο Καρδίτσας'!F18+'[1]4ο Καρδίτσας'!F18+'[1]5ο Καρδίτσας'!F18+'[1]Εσπερινό'!F18+'[1]Μουσικό'!F18+'[1]Κέδρου'!F18+'[1]Λεονταρίου'!F18+'[1]Μουζακίου'!F18+'[1]Παλαμά'!F18+'[1]Προαστίου'!F18+'[1]Σοφάδων'!F18+'[1]Φαναρίου'!F18+'[1]Ματαράγκας'!F18+'[1]Μαγούλας'!F18+'[1]Μητρόπολης'!F18+'[1]Ιτέας'!F18)</f>
        <v>10</v>
      </c>
      <c r="G18" s="140"/>
      <c r="H18" s="140"/>
      <c r="I18" s="140"/>
      <c r="J18" s="140"/>
      <c r="K18" s="48">
        <f t="shared" si="0"/>
        <v>21</v>
      </c>
      <c r="L18" s="48">
        <f t="shared" si="0"/>
        <v>10</v>
      </c>
      <c r="M18" s="48">
        <f t="shared" si="1"/>
        <v>31</v>
      </c>
    </row>
    <row r="19" spans="1:13" s="3" customFormat="1" ht="25.5" customHeight="1">
      <c r="A19" s="126" t="s">
        <v>25</v>
      </c>
      <c r="B19" s="19" t="s">
        <v>6</v>
      </c>
      <c r="C19" s="20" t="s">
        <v>24</v>
      </c>
      <c r="D19" s="139">
        <f>SUM('[1]1ο Καρδίτσας'!D19+'[1]2ο Καρδίτσας'!D19+'[1]3ο Καρδίτσας'!D19+'[1]4ο Καρδίτσας'!D19+'[1]5ο Καρδίτσας'!D19+'[1]Εσπερινό'!D19+'[1]Μουσικό'!D19+'[1]Κέδρου'!D19+'[1]Λεονταρίου'!D19+'[1]Μουζακίου'!D19+'[1]Παλαμά'!D19+'[1]Προαστίου'!D19+'[1]Σοφάδων'!D19+'[1]Φαναρίου'!D19+'[1]Ματαράγκας'!D19+'[1]Μαγούλας'!D19+'[1]Μητρόπολης'!D19+'[1]Ιτέας'!D19)</f>
        <v>39</v>
      </c>
      <c r="E19" s="139">
        <f>SUM('[1]1ο Καρδίτσας'!E19+'[1]2ο Καρδίτσας'!E19+'[1]3ο Καρδίτσας'!E19+'[1]4ο Καρδίτσας'!E19+'[1]5ο Καρδίτσας'!E19+'[1]Εσπερινό'!E19+'[1]Μουσικό'!E19+'[1]Κέδρου'!E19+'[1]Λεονταρίου'!E19+'[1]Μουζακίου'!E19+'[1]Παλαμά'!E19+'[1]Προαστίου'!E19+'[1]Σοφάδων'!E19+'[1]Φαναρίου'!E19+'[1]Ματαράγκας'!E19+'[1]Μαγούλας'!E19+'[1]Μητρόπολης'!E19+'[1]Ιτέας'!E19)</f>
        <v>6</v>
      </c>
      <c r="F19" s="139">
        <f>SUM('[1]1ο Καρδίτσας'!F19+'[1]2ο Καρδίτσας'!F19+'[1]3ο Καρδίτσας'!F19+'[1]4ο Καρδίτσας'!F19+'[1]5ο Καρδίτσας'!F19+'[1]Εσπερινό'!F19+'[1]Μουσικό'!F19+'[1]Κέδρου'!F19+'[1]Λεονταρίου'!F19+'[1]Μουζακίου'!F19+'[1]Παλαμά'!F19+'[1]Προαστίου'!F19+'[1]Σοφάδων'!F19+'[1]Φαναρίου'!F19+'[1]Ματαράγκας'!F19+'[1]Μαγούλας'!F19+'[1]Μητρόπολης'!F19+'[1]Ιτέας'!F19)</f>
        <v>8</v>
      </c>
      <c r="G19" s="140"/>
      <c r="H19" s="140"/>
      <c r="I19" s="140"/>
      <c r="J19" s="140"/>
      <c r="K19" s="48">
        <f t="shared" si="0"/>
        <v>6</v>
      </c>
      <c r="L19" s="48">
        <f t="shared" si="0"/>
        <v>8</v>
      </c>
      <c r="M19" s="48">
        <f t="shared" si="1"/>
        <v>14</v>
      </c>
    </row>
    <row r="20" spans="1:13" s="3" customFormat="1" ht="37.5" customHeight="1">
      <c r="A20" s="126" t="s">
        <v>26</v>
      </c>
      <c r="B20" s="23" t="s">
        <v>8</v>
      </c>
      <c r="C20" s="24" t="s">
        <v>7</v>
      </c>
      <c r="D20" s="139">
        <f>SUM('[1]1ο Καρδίτσας'!D20+'[1]2ο Καρδίτσας'!D20+'[1]3ο Καρδίτσας'!D20+'[1]4ο Καρδίτσας'!D20+'[1]5ο Καρδίτσας'!D20+'[1]Εσπερινό'!D20+'[1]Μουσικό'!D20+'[1]Κέδρου'!D20+'[1]Λεονταρίου'!D20+'[1]Μουζακίου'!D20+'[1]Παλαμά'!D20+'[1]Προαστίου'!D20+'[1]Σοφάδων'!D20+'[1]Φαναρίου'!D20+'[1]Ματαράγκας'!D20+'[1]Μαγούλας'!D20+'[1]Μητρόπολης'!D20+'[1]Ιτέας'!D20)</f>
        <v>46</v>
      </c>
      <c r="E20" s="140"/>
      <c r="F20" s="140"/>
      <c r="G20" s="139">
        <f>SUM('[1]1ο Καρδίτσας'!G20+'[1]2ο Καρδίτσας'!G20+'[1]3ο Καρδίτσας'!G20+'[1]4ο Καρδίτσας'!G20+'[1]5ο Καρδίτσας'!G20+'[1]Εσπερινό'!G20+'[1]Μουσικό'!G20+'[1]Κέδρου'!G20+'[1]Λεονταρίου'!G20+'[1]Μουζακίου'!G20+'[1]Παλαμά'!G20+'[1]Προαστίου'!G20+'[1]Σοφάδων'!G20+'[1]Φαναρίου'!G20+'[1]Ματαράγκας'!G20+'[1]Μαγούλας'!G20+'[1]Μητρόπολης'!G20+'[1]Ιτέας'!G20)</f>
        <v>28</v>
      </c>
      <c r="H20" s="139">
        <f>SUM('[1]1ο Καρδίτσας'!H20+'[1]2ο Καρδίτσας'!H20+'[1]3ο Καρδίτσας'!H20+'[1]4ο Καρδίτσας'!H20+'[1]5ο Καρδίτσας'!H20+'[1]Εσπερινό'!H20+'[1]Μουσικό'!H20+'[1]Κέδρου'!H20+'[1]Λεονταρίου'!H20+'[1]Μουζακίου'!H20+'[1]Παλαμά'!H20+'[1]Προαστίου'!H20+'[1]Σοφάδων'!H20+'[1]Φαναρίου'!H20+'[1]Ματαράγκας'!H20+'[1]Μαγούλας'!H20+'[1]Μητρόπολης'!H20+'[1]Ιτέας'!H20)</f>
        <v>9</v>
      </c>
      <c r="I20" s="140"/>
      <c r="J20" s="140"/>
      <c r="K20" s="48">
        <f>SUM(G20)</f>
        <v>28</v>
      </c>
      <c r="L20" s="48">
        <f>SUM(H20)</f>
        <v>9</v>
      </c>
      <c r="M20" s="48">
        <f t="shared" si="1"/>
        <v>37</v>
      </c>
    </row>
    <row r="21" spans="1:13" s="3" customFormat="1" ht="25.5" customHeight="1">
      <c r="A21" s="124" t="s">
        <v>27</v>
      </c>
      <c r="B21" s="23" t="s">
        <v>8</v>
      </c>
      <c r="C21" s="24" t="s">
        <v>7</v>
      </c>
      <c r="D21" s="139">
        <f>SUM('[1]1ο Καρδίτσας'!D21+'[1]2ο Καρδίτσας'!D21+'[1]3ο Καρδίτσας'!D21+'[1]4ο Καρδίτσας'!D21+'[1]5ο Καρδίτσας'!D21+'[1]Εσπερινό'!D21+'[1]Μουσικό'!D21+'[1]Κέδρου'!D21+'[1]Λεονταρίου'!D21+'[1]Μουζακίου'!D21+'[1]Παλαμά'!D21+'[1]Προαστίου'!D21+'[1]Σοφάδων'!D21+'[1]Φαναρίου'!D21+'[1]Ματαράγκας'!D21+'[1]Μαγούλας'!D21+'[1]Μητρόπολης'!D21+'[1]Ιτέας'!D21)</f>
        <v>46</v>
      </c>
      <c r="E21" s="140"/>
      <c r="F21" s="140"/>
      <c r="G21" s="139">
        <f>SUM('[1]1ο Καρδίτσας'!G21+'[1]2ο Καρδίτσας'!G21+'[1]3ο Καρδίτσας'!G21+'[1]4ο Καρδίτσας'!G21+'[1]5ο Καρδίτσας'!G21+'[1]Εσπερινό'!G21+'[1]Μουσικό'!G21+'[1]Κέδρου'!G21+'[1]Λεονταρίου'!G21+'[1]Μουζακίου'!G21+'[1]Παλαμά'!G21+'[1]Προαστίου'!G21+'[1]Σοφάδων'!G21+'[1]Φαναρίου'!G21+'[1]Ματαράγκας'!G21+'[1]Μαγούλας'!G21+'[1]Μητρόπολης'!G21+'[1]Ιτέας'!G21)</f>
        <v>29</v>
      </c>
      <c r="H21" s="139">
        <f>SUM('[1]1ο Καρδίτσας'!H21+'[1]2ο Καρδίτσας'!H21+'[1]3ο Καρδίτσας'!H21+'[1]4ο Καρδίτσας'!H21+'[1]5ο Καρδίτσας'!H21+'[1]Εσπερινό'!H21+'[1]Μουσικό'!H21+'[1]Κέδρου'!H21+'[1]Λεονταρίου'!H21+'[1]Μουζακίου'!H21+'[1]Παλαμά'!H21+'[1]Προαστίου'!H21+'[1]Σοφάδων'!H21+'[1]Φαναρίου'!H21+'[1]Ματαράγκας'!H21+'[1]Μαγούλας'!H21+'[1]Μητρόπολης'!H21+'[1]Ιτέας'!H21)</f>
        <v>4</v>
      </c>
      <c r="I21" s="140"/>
      <c r="J21" s="140"/>
      <c r="K21" s="48">
        <f aca="true" t="shared" si="2" ref="K21:L30">SUM(G21)</f>
        <v>29</v>
      </c>
      <c r="L21" s="48">
        <f t="shared" si="2"/>
        <v>4</v>
      </c>
      <c r="M21" s="48">
        <f t="shared" si="1"/>
        <v>33</v>
      </c>
    </row>
    <row r="22" spans="1:13" ht="25.5" customHeight="1">
      <c r="A22" s="126" t="s">
        <v>28</v>
      </c>
      <c r="B22" s="23" t="s">
        <v>8</v>
      </c>
      <c r="C22" s="25" t="s">
        <v>7</v>
      </c>
      <c r="D22" s="139">
        <f>SUM('[1]1ο Καρδίτσας'!D22+'[1]2ο Καρδίτσας'!D22+'[1]3ο Καρδίτσας'!D22+'[1]4ο Καρδίτσας'!D22+'[1]5ο Καρδίτσας'!D22+'[1]Εσπερινό'!D22+'[1]Μουσικό'!D22+'[1]Κέδρου'!D22+'[1]Λεονταρίου'!D22+'[1]Μουζακίου'!D22+'[1]Παλαμά'!D22+'[1]Προαστίου'!D22+'[1]Σοφάδων'!D22+'[1]Φαναρίου'!D22+'[1]Ματαράγκας'!D22+'[1]Μαγούλας'!D22+'[1]Μητρόπολης'!D22+'[1]Ιτέας'!D22)</f>
        <v>46</v>
      </c>
      <c r="E22" s="140"/>
      <c r="F22" s="140"/>
      <c r="G22" s="139">
        <f>SUM('[1]1ο Καρδίτσας'!G22+'[1]2ο Καρδίτσας'!G22+'[1]3ο Καρδίτσας'!G22+'[1]4ο Καρδίτσας'!G22+'[1]5ο Καρδίτσας'!G22+'[1]Εσπερινό'!G22+'[1]Μουσικό'!G22+'[1]Κέδρου'!G22+'[1]Λεονταρίου'!G22+'[1]Μουζακίου'!G22+'[1]Παλαμά'!G22+'[1]Προαστίου'!G22+'[1]Σοφάδων'!G22+'[1]Φαναρίου'!G22+'[1]Ματαράγκας'!G22+'[1]Μαγούλας'!G22+'[1]Μητρόπολης'!G22+'[1]Ιτέας'!G22)</f>
        <v>24</v>
      </c>
      <c r="H22" s="139">
        <f>SUM('[1]1ο Καρδίτσας'!H22+'[1]2ο Καρδίτσας'!H22+'[1]3ο Καρδίτσας'!H22+'[1]4ο Καρδίτσας'!H22+'[1]5ο Καρδίτσας'!H22+'[1]Εσπερινό'!H22+'[1]Μουσικό'!H22+'[1]Κέδρου'!H22+'[1]Λεονταρίου'!H22+'[1]Μουζακίου'!H22+'[1]Παλαμά'!H22+'[1]Προαστίου'!H22+'[1]Σοφάδων'!H22+'[1]Φαναρίου'!H22+'[1]Ματαράγκας'!H22+'[1]Μαγούλας'!H22+'[1]Μητρόπολης'!H22+'[1]Ιτέας'!H22)</f>
        <v>3</v>
      </c>
      <c r="I22" s="140"/>
      <c r="J22" s="140"/>
      <c r="K22" s="48">
        <f t="shared" si="2"/>
        <v>24</v>
      </c>
      <c r="L22" s="48">
        <f t="shared" si="2"/>
        <v>3</v>
      </c>
      <c r="M22" s="48">
        <f t="shared" si="1"/>
        <v>27</v>
      </c>
    </row>
    <row r="23" spans="1:13" ht="25.5" customHeight="1">
      <c r="A23" s="126" t="s">
        <v>29</v>
      </c>
      <c r="B23" s="23" t="s">
        <v>8</v>
      </c>
      <c r="C23" s="25" t="s">
        <v>12</v>
      </c>
      <c r="D23" s="139">
        <f>SUM('[1]1ο Καρδίτσας'!D23+'[1]2ο Καρδίτσας'!D23+'[1]3ο Καρδίτσας'!D23+'[1]4ο Καρδίτσας'!D23+'[1]5ο Καρδίτσας'!D23+'[1]Εσπερινό'!D23+'[1]Μουσικό'!D23+'[1]Κέδρου'!D23+'[1]Λεονταρίου'!D23+'[1]Μουζακίου'!D23+'[1]Παλαμά'!D23+'[1]Προαστίου'!D23+'[1]Σοφάδων'!D23+'[1]Φαναρίου'!D23+'[1]Ματαράγκας'!D23+'[1]Μαγούλας'!D23+'[1]Μητρόπολης'!D23+'[1]Ιτέας'!D23)</f>
        <v>44</v>
      </c>
      <c r="E23" s="140"/>
      <c r="F23" s="140"/>
      <c r="G23" s="139">
        <f>SUM('[1]1ο Καρδίτσας'!G23+'[1]2ο Καρδίτσας'!G23+'[1]3ο Καρδίτσας'!G23+'[1]4ο Καρδίτσας'!G23+'[1]5ο Καρδίτσας'!G23+'[1]Εσπερινό'!G23+'[1]Μουσικό'!G23+'[1]Κέδρου'!G23+'[1]Λεονταρίου'!G23+'[1]Μουζακίου'!G23+'[1]Παλαμά'!G23+'[1]Προαστίου'!G23+'[1]Σοφάδων'!G23+'[1]Φαναρίου'!G23+'[1]Ματαράγκας'!G23+'[1]Μαγούλας'!G23+'[1]Μητρόπολης'!G23+'[1]Ιτέας'!G23)</f>
        <v>18</v>
      </c>
      <c r="H23" s="139">
        <f>SUM('[1]1ο Καρδίτσας'!H23+'[1]2ο Καρδίτσας'!H23+'[1]3ο Καρδίτσας'!H23+'[1]4ο Καρδίτσας'!H23+'[1]5ο Καρδίτσας'!H23+'[1]Εσπερινό'!H23+'[1]Μουσικό'!H23+'[1]Κέδρου'!H23+'[1]Λεονταρίου'!H23+'[1]Μουζακίου'!H23+'[1]Παλαμά'!H23+'[1]Προαστίου'!H23+'[1]Σοφάδων'!H23+'[1]Φαναρίου'!H23+'[1]Ματαράγκας'!H23+'[1]Μαγούλας'!H23+'[1]Μητρόπολης'!H23+'[1]Ιτέας'!H23)</f>
        <v>12</v>
      </c>
      <c r="I23" s="140"/>
      <c r="J23" s="140"/>
      <c r="K23" s="48">
        <f t="shared" si="2"/>
        <v>18</v>
      </c>
      <c r="L23" s="48">
        <f t="shared" si="2"/>
        <v>12</v>
      </c>
      <c r="M23" s="48">
        <f t="shared" si="1"/>
        <v>30</v>
      </c>
    </row>
    <row r="24" spans="1:13" ht="25.5" customHeight="1">
      <c r="A24" s="124" t="s">
        <v>30</v>
      </c>
      <c r="B24" s="23" t="s">
        <v>8</v>
      </c>
      <c r="C24" s="25" t="s">
        <v>12</v>
      </c>
      <c r="D24" s="139">
        <f>SUM('[1]1ο Καρδίτσας'!D24+'[1]2ο Καρδίτσας'!D24+'[1]3ο Καρδίτσας'!D24+'[1]4ο Καρδίτσας'!D24+'[1]5ο Καρδίτσας'!D24+'[1]Εσπερινό'!D24+'[1]Μουσικό'!D24+'[1]Κέδρου'!D24+'[1]Λεονταρίου'!D24+'[1]Μουζακίου'!D24+'[1]Παλαμά'!D24+'[1]Προαστίου'!D24+'[1]Σοφάδων'!D24+'[1]Φαναρίου'!D24+'[1]Ματαράγκας'!D24+'[1]Μαγούλας'!D24+'[1]Μητρόπολης'!D24+'[1]Ιτέας'!D24)</f>
        <v>44</v>
      </c>
      <c r="E24" s="140"/>
      <c r="F24" s="140"/>
      <c r="G24" s="139">
        <f>SUM('[1]1ο Καρδίτσας'!G24+'[1]2ο Καρδίτσας'!G24+'[1]3ο Καρδίτσας'!G24+'[1]4ο Καρδίτσας'!G24+'[1]5ο Καρδίτσας'!G24+'[1]Εσπερινό'!G24+'[1]Μουσικό'!G24+'[1]Κέδρου'!G24+'[1]Λεονταρίου'!G24+'[1]Μουζακίου'!G24+'[1]Παλαμά'!G24+'[1]Προαστίου'!G24+'[1]Σοφάδων'!G24+'[1]Φαναρίου'!G24+'[1]Ματαράγκας'!G24+'[1]Μαγούλας'!G24+'[1]Μητρόπολης'!G24+'[1]Ιτέας'!G24)</f>
        <v>11</v>
      </c>
      <c r="H24" s="139">
        <f>SUM('[1]1ο Καρδίτσας'!H24+'[1]2ο Καρδίτσας'!H24+'[1]3ο Καρδίτσας'!H24+'[1]4ο Καρδίτσας'!H24+'[1]5ο Καρδίτσας'!H24+'[1]Εσπερινό'!H24+'[1]Μουσικό'!H24+'[1]Κέδρου'!H24+'[1]Λεονταρίου'!H24+'[1]Μουζακίου'!H24+'[1]Παλαμά'!H24+'[1]Προαστίου'!H24+'[1]Σοφάδων'!H24+'[1]Φαναρίου'!H24+'[1]Ματαράγκας'!H24+'[1]Μαγούλας'!H24+'[1]Μητρόπολης'!H24+'[1]Ιτέας'!H24)</f>
        <v>3</v>
      </c>
      <c r="I24" s="140"/>
      <c r="J24" s="140"/>
      <c r="K24" s="48">
        <f t="shared" si="2"/>
        <v>11</v>
      </c>
      <c r="L24" s="48">
        <f t="shared" si="2"/>
        <v>3</v>
      </c>
      <c r="M24" s="48">
        <f t="shared" si="1"/>
        <v>14</v>
      </c>
    </row>
    <row r="25" spans="1:13" ht="25.5" customHeight="1">
      <c r="A25" s="124" t="s">
        <v>31</v>
      </c>
      <c r="B25" s="23" t="s">
        <v>8</v>
      </c>
      <c r="C25" s="25" t="s">
        <v>12</v>
      </c>
      <c r="D25" s="139">
        <f>SUM('[1]1ο Καρδίτσας'!D25+'[1]2ο Καρδίτσας'!D25+'[1]3ο Καρδίτσας'!D25+'[1]4ο Καρδίτσας'!D25+'[1]5ο Καρδίτσας'!D25+'[1]Εσπερινό'!D25+'[1]Μουσικό'!D25+'[1]Κέδρου'!D25+'[1]Λεονταρίου'!D25+'[1]Μουζακίου'!D25+'[1]Παλαμά'!D25+'[1]Προαστίου'!D25+'[1]Σοφάδων'!D25+'[1]Φαναρίου'!D25+'[1]Ματαράγκας'!D25+'[1]Μαγούλας'!D25+'[1]Μητρόπολης'!D25+'[1]Ιτέας'!D25)</f>
        <v>44</v>
      </c>
      <c r="E25" s="140"/>
      <c r="F25" s="140"/>
      <c r="G25" s="139">
        <f>SUM('[1]1ο Καρδίτσας'!G25+'[1]2ο Καρδίτσας'!G25+'[1]3ο Καρδίτσας'!G25+'[1]4ο Καρδίτσας'!G25+'[1]5ο Καρδίτσας'!G25+'[1]Εσπερινό'!G25+'[1]Μουσικό'!G25+'[1]Κέδρου'!G25+'[1]Λεονταρίου'!G25+'[1]Μουζακίου'!G25+'[1]Παλαμά'!G25+'[1]Προαστίου'!G25+'[1]Σοφάδων'!G25+'[1]Φαναρίου'!G25+'[1]Ματαράγκας'!G25+'[1]Μαγούλας'!G25+'[1]Μητρόπολης'!G25+'[1]Ιτέας'!G25)</f>
        <v>8</v>
      </c>
      <c r="H25" s="139">
        <f>SUM('[1]1ο Καρδίτσας'!H25+'[1]2ο Καρδίτσας'!H25+'[1]3ο Καρδίτσας'!H25+'[1]4ο Καρδίτσας'!H25+'[1]5ο Καρδίτσας'!H25+'[1]Εσπερινό'!H25+'[1]Μουσικό'!H25+'[1]Κέδρου'!H25+'[1]Λεονταρίου'!H25+'[1]Μουζακίου'!H25+'[1]Παλαμά'!H25+'[1]Προαστίου'!H25+'[1]Σοφάδων'!H25+'[1]Φαναρίου'!H25+'[1]Ματαράγκας'!H25+'[1]Μαγούλας'!H25+'[1]Μητρόπολης'!H25+'[1]Ιτέας'!H25)</f>
        <v>12</v>
      </c>
      <c r="I25" s="140"/>
      <c r="J25" s="140"/>
      <c r="K25" s="48">
        <f t="shared" si="2"/>
        <v>8</v>
      </c>
      <c r="L25" s="48">
        <f t="shared" si="2"/>
        <v>12</v>
      </c>
      <c r="M25" s="48">
        <f t="shared" si="1"/>
        <v>20</v>
      </c>
    </row>
    <row r="26" spans="1:13" ht="25.5" customHeight="1">
      <c r="A26" s="126" t="s">
        <v>32</v>
      </c>
      <c r="B26" s="23" t="s">
        <v>8</v>
      </c>
      <c r="C26" s="25" t="s">
        <v>22</v>
      </c>
      <c r="D26" s="139">
        <f>SUM('[1]1ο Καρδίτσας'!D26+'[1]2ο Καρδίτσας'!D26+'[1]3ο Καρδίτσας'!D26+'[1]4ο Καρδίτσας'!D26+'[1]5ο Καρδίτσας'!D26+'[1]Εσπερινό'!D26+'[1]Μουσικό'!D26+'[1]Κέδρου'!D26+'[1]Λεονταρίου'!D26+'[1]Μουζακίου'!D26+'[1]Παλαμά'!D26+'[1]Προαστίου'!D26+'[1]Σοφάδων'!D26+'[1]Φαναρίου'!D26+'[1]Ματαράγκας'!D26+'[1]Μαγούλας'!D26+'[1]Μητρόπολης'!D26+'[1]Ιτέας'!D26)</f>
        <v>22</v>
      </c>
      <c r="E26" s="140"/>
      <c r="F26" s="140"/>
      <c r="G26" s="139">
        <f>SUM('[1]1ο Καρδίτσας'!G26+'[1]2ο Καρδίτσας'!G26+'[1]3ο Καρδίτσας'!G26+'[1]4ο Καρδίτσας'!G26+'[1]5ο Καρδίτσας'!G26+'[1]Εσπερινό'!G26+'[1]Μουσικό'!G26+'[1]Κέδρου'!G26+'[1]Λεονταρίου'!G26+'[1]Μουζακίου'!G26+'[1]Παλαμά'!G26+'[1]Προαστίου'!G26+'[1]Σοφάδων'!G26+'[1]Φαναρίου'!G26+'[1]Ματαράγκας'!G26+'[1]Μαγούλας'!G26+'[1]Μητρόπολης'!G26+'[1]Ιτέας'!G26)</f>
        <v>11</v>
      </c>
      <c r="H26" s="139">
        <f>SUM('[1]1ο Καρδίτσας'!H26+'[1]2ο Καρδίτσας'!H26+'[1]3ο Καρδίτσας'!H26+'[1]4ο Καρδίτσας'!H26+'[1]5ο Καρδίτσας'!H26+'[1]Εσπερινό'!H26+'[1]Μουσικό'!H26+'[1]Κέδρου'!H26+'[1]Λεονταρίου'!H26+'[1]Μουζακίου'!H26+'[1]Παλαμά'!H26+'[1]Προαστίου'!H26+'[1]Σοφάδων'!H26+'[1]Φαναρίου'!H26+'[1]Ματαράγκας'!H26+'[1]Μαγούλας'!H26+'[1]Μητρόπολης'!H26+'[1]Ιτέας'!H26)</f>
        <v>0</v>
      </c>
      <c r="I26" s="140"/>
      <c r="J26" s="140"/>
      <c r="K26" s="48">
        <f t="shared" si="2"/>
        <v>11</v>
      </c>
      <c r="L26" s="48">
        <f t="shared" si="2"/>
        <v>0</v>
      </c>
      <c r="M26" s="48">
        <f t="shared" si="1"/>
        <v>11</v>
      </c>
    </row>
    <row r="27" spans="1:13" ht="25.5" customHeight="1">
      <c r="A27" s="124" t="s">
        <v>33</v>
      </c>
      <c r="B27" s="23" t="s">
        <v>8</v>
      </c>
      <c r="C27" s="25" t="s">
        <v>22</v>
      </c>
      <c r="D27" s="139">
        <f>SUM('[1]1ο Καρδίτσας'!D27+'[1]2ο Καρδίτσας'!D27+'[1]3ο Καρδίτσας'!D27+'[1]4ο Καρδίτσας'!D27+'[1]5ο Καρδίτσας'!D27+'[1]Εσπερινό'!D27+'[1]Μουσικό'!D27+'[1]Κέδρου'!D27+'[1]Λεονταρίου'!D27+'[1]Μουζακίου'!D27+'[1]Παλαμά'!D27+'[1]Προαστίου'!D27+'[1]Σοφάδων'!D27+'[1]Φαναρίου'!D27+'[1]Ματαράγκας'!D27+'[1]Μαγούλας'!D27+'[1]Μητρόπολης'!D27+'[1]Ιτέας'!D27)</f>
        <v>22</v>
      </c>
      <c r="E27" s="140"/>
      <c r="F27" s="140"/>
      <c r="G27" s="139">
        <f>SUM('[1]1ο Καρδίτσας'!G27+'[1]2ο Καρδίτσας'!G27+'[1]3ο Καρδίτσας'!G27+'[1]4ο Καρδίτσας'!G27+'[1]5ο Καρδίτσας'!G27+'[1]Εσπερινό'!G27+'[1]Μουσικό'!G27+'[1]Κέδρου'!G27+'[1]Λεονταρίου'!G27+'[1]Μουζακίου'!G27+'[1]Παλαμά'!G27+'[1]Προαστίου'!G27+'[1]Σοφάδων'!G27+'[1]Φαναρίου'!G27+'[1]Ματαράγκας'!G27+'[1]Μαγούλας'!G27+'[1]Μητρόπολης'!G27+'[1]Ιτέας'!G27)</f>
        <v>9</v>
      </c>
      <c r="H27" s="139">
        <f>SUM('[1]1ο Καρδίτσας'!H27+'[1]2ο Καρδίτσας'!H27+'[1]3ο Καρδίτσας'!H27+'[1]4ο Καρδίτσας'!H27+'[1]5ο Καρδίτσας'!H27+'[1]Εσπερινό'!H27+'[1]Μουσικό'!H27+'[1]Κέδρου'!H27+'[1]Λεονταρίου'!H27+'[1]Μουζακίου'!H27+'[1]Παλαμά'!H27+'[1]Προαστίου'!H27+'[1]Σοφάδων'!H27+'[1]Φαναρίου'!H27+'[1]Ματαράγκας'!H27+'[1]Μαγούλας'!H27+'[1]Μητρόπολης'!H27+'[1]Ιτέας'!H27)</f>
        <v>2</v>
      </c>
      <c r="I27" s="140"/>
      <c r="J27" s="140"/>
      <c r="K27" s="48">
        <f t="shared" si="2"/>
        <v>9</v>
      </c>
      <c r="L27" s="48">
        <f t="shared" si="2"/>
        <v>2</v>
      </c>
      <c r="M27" s="48">
        <f t="shared" si="1"/>
        <v>11</v>
      </c>
    </row>
    <row r="28" spans="1:17" ht="25.5" customHeight="1">
      <c r="A28" s="124" t="s">
        <v>34</v>
      </c>
      <c r="B28" s="23" t="s">
        <v>8</v>
      </c>
      <c r="C28" s="25" t="s">
        <v>22</v>
      </c>
      <c r="D28" s="139">
        <f>SUM('[1]1ο Καρδίτσας'!D28+'[1]2ο Καρδίτσας'!D28+'[1]3ο Καρδίτσας'!D28+'[1]4ο Καρδίτσας'!D28+'[1]5ο Καρδίτσας'!D28+'[1]Εσπερινό'!D28+'[1]Μουσικό'!D28+'[1]Κέδρου'!D28+'[1]Λεονταρίου'!D28+'[1]Μουζακίου'!D28+'[1]Παλαμά'!D28+'[1]Προαστίου'!D28+'[1]Σοφάδων'!D28+'[1]Φαναρίου'!D28+'[1]Ματαράγκας'!D28+'[1]Μαγούλας'!D28+'[1]Μητρόπολης'!D28+'[1]Ιτέας'!D28)</f>
        <v>22</v>
      </c>
      <c r="E28" s="140"/>
      <c r="F28" s="140"/>
      <c r="G28" s="139">
        <f>SUM('[1]1ο Καρδίτσας'!G28+'[1]2ο Καρδίτσας'!G28+'[1]3ο Καρδίτσας'!G28+'[1]4ο Καρδίτσας'!G28+'[1]5ο Καρδίτσας'!G28+'[1]Εσπερινό'!G28+'[1]Μουσικό'!G28+'[1]Κέδρου'!G28+'[1]Λεονταρίου'!G28+'[1]Μουζακίου'!G28+'[1]Παλαμά'!G28+'[1]Προαστίου'!G28+'[1]Σοφάδων'!G28+'[1]Φαναρίου'!G28+'[1]Ματαράγκας'!G28+'[1]Μαγούλας'!G28+'[1]Μητρόπολης'!G28+'[1]Ιτέας'!G28)</f>
        <v>8</v>
      </c>
      <c r="H28" s="139">
        <f>SUM('[1]1ο Καρδίτσας'!H28+'[1]2ο Καρδίτσας'!H28+'[1]3ο Καρδίτσας'!H28+'[1]4ο Καρδίτσας'!H28+'[1]5ο Καρδίτσας'!H28+'[1]Εσπερινό'!H28+'[1]Μουσικό'!H28+'[1]Κέδρου'!H28+'[1]Λεονταρίου'!H28+'[1]Μουζακίου'!H28+'[1]Παλαμά'!H28+'[1]Προαστίου'!H28+'[1]Σοφάδων'!H28+'[1]Φαναρίου'!H28+'[1]Ματαράγκας'!H28+'[1]Μαγούλας'!H28+'[1]Μητρόπολης'!H28+'[1]Ιτέας'!H28)</f>
        <v>3</v>
      </c>
      <c r="I28" s="140"/>
      <c r="J28" s="140"/>
      <c r="K28" s="48">
        <f t="shared" si="2"/>
        <v>8</v>
      </c>
      <c r="L28" s="48">
        <f t="shared" si="2"/>
        <v>3</v>
      </c>
      <c r="M28" s="48">
        <f t="shared" si="1"/>
        <v>11</v>
      </c>
      <c r="Q28" s="30"/>
    </row>
    <row r="29" spans="1:13" ht="25.5" customHeight="1">
      <c r="A29" s="126" t="s">
        <v>35</v>
      </c>
      <c r="B29" s="23" t="s">
        <v>8</v>
      </c>
      <c r="C29" s="25" t="s">
        <v>24</v>
      </c>
      <c r="D29" s="139">
        <f>SUM('[1]1ο Καρδίτσας'!D29+'[1]2ο Καρδίτσας'!D29+'[1]3ο Καρδίτσας'!D29+'[1]4ο Καρδίτσας'!D29+'[1]5ο Καρδίτσας'!D29+'[1]Εσπερινό'!D29+'[1]Μουσικό'!D29+'[1]Κέδρου'!D29+'[1]Λεονταρίου'!D29+'[1]Μουζακίου'!D29+'[1]Παλαμά'!D29+'[1]Προαστίου'!D29+'[1]Σοφάδων'!D29+'[1]Φαναρίου'!D29+'[1]Ματαράγκας'!D29+'[1]Μαγούλας'!D29+'[1]Μητρόπολης'!D29+'[1]Ιτέας'!D29)</f>
        <v>23</v>
      </c>
      <c r="E29" s="140"/>
      <c r="F29" s="140"/>
      <c r="G29" s="139">
        <f>SUM('[1]1ο Καρδίτσας'!G29+'[1]2ο Καρδίτσας'!G29+'[1]3ο Καρδίτσας'!G29+'[1]4ο Καρδίτσας'!G29+'[1]5ο Καρδίτσας'!G29+'[1]Εσπερινό'!G29+'[1]Μουσικό'!G29+'[1]Κέδρου'!G29+'[1]Λεονταρίου'!G29+'[1]Μουζακίου'!G29+'[1]Παλαμά'!G29+'[1]Προαστίου'!G29+'[1]Σοφάδων'!G29+'[1]Φαναρίου'!G29+'[1]Ματαράγκας'!G29+'[1]Μαγούλας'!G29+'[1]Μητρόπολης'!G29+'[1]Ιτέας'!G29)</f>
        <v>11</v>
      </c>
      <c r="H29" s="139">
        <f>SUM('[1]1ο Καρδίτσας'!H29+'[1]2ο Καρδίτσας'!H29+'[1]3ο Καρδίτσας'!H29+'[1]4ο Καρδίτσας'!H29+'[1]5ο Καρδίτσας'!H29+'[1]Εσπερινό'!H29+'[1]Μουσικό'!H29+'[1]Κέδρου'!H29+'[1]Λεονταρίου'!H29+'[1]Μουζακίου'!H29+'[1]Παλαμά'!H29+'[1]Προαστίου'!H29+'[1]Σοφάδων'!H29+'[1]Φαναρίου'!H29+'[1]Ματαράγκας'!H29+'[1]Μαγούλας'!H29+'[1]Μητρόπολης'!H29+'[1]Ιτέας'!H29)</f>
        <v>0</v>
      </c>
      <c r="I29" s="140"/>
      <c r="J29" s="140"/>
      <c r="K29" s="48">
        <f t="shared" si="2"/>
        <v>11</v>
      </c>
      <c r="L29" s="48">
        <f t="shared" si="2"/>
        <v>0</v>
      </c>
      <c r="M29" s="48">
        <f t="shared" si="1"/>
        <v>11</v>
      </c>
    </row>
    <row r="30" spans="1:13" ht="37.5" customHeight="1">
      <c r="A30" s="126" t="s">
        <v>141</v>
      </c>
      <c r="B30" s="23" t="s">
        <v>8</v>
      </c>
      <c r="C30" s="25" t="s">
        <v>24</v>
      </c>
      <c r="D30" s="139">
        <f>SUM('[1]1ο Καρδίτσας'!D30+'[1]2ο Καρδίτσας'!D30+'[1]3ο Καρδίτσας'!D30+'[1]4ο Καρδίτσας'!D30+'[1]5ο Καρδίτσας'!D30+'[1]Εσπερινό'!D30+'[1]Μουσικό'!D30+'[1]Κέδρου'!D30+'[1]Λεονταρίου'!D30+'[1]Μουζακίου'!D30+'[1]Παλαμά'!D30+'[1]Προαστίου'!D30+'[1]Σοφάδων'!D30+'[1]Φαναρίου'!D30+'[1]Ματαράγκας'!D30+'[1]Μαγούλας'!D30+'[1]Μητρόπολης'!D30+'[1]Ιτέας'!D30)</f>
        <v>23</v>
      </c>
      <c r="E30" s="140"/>
      <c r="F30" s="140"/>
      <c r="G30" s="139">
        <f>SUM('[1]1ο Καρδίτσας'!G30+'[1]2ο Καρδίτσας'!G30+'[1]3ο Καρδίτσας'!G30+'[1]4ο Καρδίτσας'!G30+'[1]5ο Καρδίτσας'!G30+'[1]Εσπερινό'!G30+'[1]Μουσικό'!G30+'[1]Κέδρου'!G30+'[1]Λεονταρίου'!G30+'[1]Μουζακίου'!G30+'[1]Παλαμά'!G30+'[1]Προαστίου'!G30+'[1]Σοφάδων'!G30+'[1]Φαναρίου'!G30+'[1]Ματαράγκας'!G30+'[1]Μαγούλας'!G30+'[1]Μητρόπολης'!G30+'[1]Ιτέας'!G30)</f>
        <v>11</v>
      </c>
      <c r="H30" s="139">
        <f>SUM('[1]1ο Καρδίτσας'!H30+'[1]2ο Καρδίτσας'!H30+'[1]3ο Καρδίτσας'!H30+'[1]4ο Καρδίτσας'!H30+'[1]5ο Καρδίτσας'!H30+'[1]Εσπερινό'!H30+'[1]Μουσικό'!H30+'[1]Κέδρου'!H30+'[1]Λεονταρίου'!H30+'[1]Μουζακίου'!H30+'[1]Παλαμά'!H30+'[1]Προαστίου'!H30+'[1]Σοφάδων'!H30+'[1]Φαναρίου'!H30+'[1]Ματαράγκας'!H30+'[1]Μαγούλας'!H30+'[1]Μητρόπολης'!H30+'[1]Ιτέας'!H30)</f>
        <v>2</v>
      </c>
      <c r="I30" s="140"/>
      <c r="J30" s="140"/>
      <c r="K30" s="48">
        <f t="shared" si="2"/>
        <v>11</v>
      </c>
      <c r="L30" s="48">
        <f t="shared" si="2"/>
        <v>2</v>
      </c>
      <c r="M30" s="48">
        <f t="shared" si="1"/>
        <v>13</v>
      </c>
    </row>
    <row r="31" spans="1:13" ht="25.5" customHeight="1">
      <c r="A31" s="124" t="s">
        <v>37</v>
      </c>
      <c r="B31" s="33" t="s">
        <v>13</v>
      </c>
      <c r="C31" s="34" t="s">
        <v>12</v>
      </c>
      <c r="D31" s="139">
        <f>SUM('[1]1ο Καρδίτσας'!D31+'[1]2ο Καρδίτσας'!D31+'[1]3ο Καρδίτσας'!D31+'[1]4ο Καρδίτσας'!D31+'[1]5ο Καρδίτσας'!D31+'[1]Εσπερινό'!D31+'[1]Μουσικό'!D31+'[1]Κέδρου'!D31+'[1]Λεονταρίου'!D31+'[1]Μουζακίου'!D31+'[1]Παλαμά'!D31+'[1]Προαστίου'!D31+'[1]Σοφάδων'!D31+'[1]Φαναρίου'!D31+'[1]Ματαράγκας'!D31+'[1]Μαγούλας'!D31+'[1]Μητρόπολης'!D31+'[1]Ιτέας'!D31)</f>
        <v>44</v>
      </c>
      <c r="E31" s="140"/>
      <c r="F31" s="140"/>
      <c r="G31" s="140"/>
      <c r="H31" s="140"/>
      <c r="I31" s="139">
        <f>SUM('[1]1ο Καρδίτσας'!I31+'[1]2ο Καρδίτσας'!I31+'[1]3ο Καρδίτσας'!I31+'[1]4ο Καρδίτσας'!I31+'[1]5ο Καρδίτσας'!I31+'[1]Εσπερινό'!I31+'[1]Μουσικό'!I31+'[1]Κέδρου'!I31+'[1]Λεονταρίου'!I31+'[1]Μουζακίου'!I31+'[1]Παλαμά'!I31+'[1]Προαστίου'!I31+'[1]Σοφάδων'!I31+'[1]Φαναρίου'!I31+'[1]Ματαράγκας'!I31+'[1]Μαγούλας'!I31+'[1]Μητρόπολης'!I31+'[1]Ιτέας'!I31)</f>
        <v>24</v>
      </c>
      <c r="J31" s="139">
        <f>SUM('[1]1ο Καρδίτσας'!J31+'[1]2ο Καρδίτσας'!J31+'[1]3ο Καρδίτσας'!J31+'[1]4ο Καρδίτσας'!J31+'[1]5ο Καρδίτσας'!J31+'[1]Εσπερινό'!J31+'[1]Μουσικό'!J31+'[1]Κέδρου'!J31+'[1]Λεονταρίου'!J31+'[1]Μουζακίου'!J31+'[1]Παλαμά'!J31+'[1]Προαστίου'!J31+'[1]Σοφάδων'!J31+'[1]Φαναρίου'!J31+'[1]Ματαράγκας'!J31+'[1]Μαγούλας'!J31+'[1]Μητρόπολης'!J31+'[1]Ιτέας'!J31)</f>
        <v>0</v>
      </c>
      <c r="K31" s="48">
        <f>SUM(I31)</f>
        <v>24</v>
      </c>
      <c r="L31" s="48">
        <f>SUM(J31)</f>
        <v>0</v>
      </c>
      <c r="M31" s="48">
        <f t="shared" si="1"/>
        <v>24</v>
      </c>
    </row>
    <row r="32" spans="1:13" ht="33" customHeight="1">
      <c r="A32" s="126" t="s">
        <v>38</v>
      </c>
      <c r="B32" s="33" t="s">
        <v>13</v>
      </c>
      <c r="C32" s="34" t="s">
        <v>12</v>
      </c>
      <c r="D32" s="139">
        <f>SUM('[1]1ο Καρδίτσας'!D32+'[1]2ο Καρδίτσας'!D32+'[1]3ο Καρδίτσας'!D32+'[1]4ο Καρδίτσας'!D32+'[1]5ο Καρδίτσας'!D32+'[1]Εσπερινό'!D32+'[1]Μουσικό'!D32+'[1]Κέδρου'!D32+'[1]Λεονταρίου'!D32+'[1]Μουζακίου'!D32+'[1]Παλαμά'!D32+'[1]Προαστίου'!D32+'[1]Σοφάδων'!D32+'[1]Φαναρίου'!D32+'[1]Ματαράγκας'!D32+'[1]Μαγούλας'!D32+'[1]Μητρόπολης'!D32+'[1]Ιτέας'!D32)</f>
        <v>44</v>
      </c>
      <c r="E32" s="140"/>
      <c r="F32" s="140"/>
      <c r="G32" s="140"/>
      <c r="H32" s="140"/>
      <c r="I32" s="139">
        <f>SUM('[1]1ο Καρδίτσας'!I32+'[1]2ο Καρδίτσας'!I32+'[1]3ο Καρδίτσας'!I32+'[1]4ο Καρδίτσας'!I32+'[1]5ο Καρδίτσας'!I32+'[1]Εσπερινό'!I32+'[1]Μουσικό'!I32+'[1]Κέδρου'!I32+'[1]Λεονταρίου'!I32+'[1]Μουζακίου'!I32+'[1]Παλαμά'!I32+'[1]Προαστίου'!I32+'[1]Σοφάδων'!I32+'[1]Φαναρίου'!I32+'[1]Ματαράγκας'!I32+'[1]Μαγούλας'!I32+'[1]Μητρόπολης'!I32+'[1]Ιτέας'!I32)</f>
        <v>26</v>
      </c>
      <c r="J32" s="139">
        <f>SUM('[1]1ο Καρδίτσας'!J32+'[1]2ο Καρδίτσας'!J32+'[1]3ο Καρδίτσας'!J32+'[1]4ο Καρδίτσας'!J32+'[1]5ο Καρδίτσας'!J32+'[1]Εσπερινό'!J32+'[1]Μουσικό'!J32+'[1]Κέδρου'!J32+'[1]Λεονταρίου'!J32+'[1]Μουζακίου'!J32+'[1]Παλαμά'!J32+'[1]Προαστίου'!J32+'[1]Σοφάδων'!J32+'[1]Φαναρίου'!J32+'[1]Ματαράγκας'!J32+'[1]Μαγούλας'!J32+'[1]Μητρόπολης'!J32+'[1]Ιτέας'!J32)</f>
        <v>3</v>
      </c>
      <c r="K32" s="48">
        <f aca="true" t="shared" si="3" ref="K32:L38">SUM(I32)</f>
        <v>26</v>
      </c>
      <c r="L32" s="48">
        <f t="shared" si="3"/>
        <v>3</v>
      </c>
      <c r="M32" s="48">
        <f t="shared" si="1"/>
        <v>29</v>
      </c>
    </row>
    <row r="33" spans="1:13" ht="25.5" customHeight="1">
      <c r="A33" s="126" t="s">
        <v>39</v>
      </c>
      <c r="B33" s="33" t="s">
        <v>13</v>
      </c>
      <c r="C33" s="34" t="s">
        <v>12</v>
      </c>
      <c r="D33" s="139">
        <f>SUM('[1]1ο Καρδίτσας'!D33+'[1]2ο Καρδίτσας'!D33+'[1]3ο Καρδίτσας'!D33+'[1]4ο Καρδίτσας'!D33+'[1]5ο Καρδίτσας'!D33+'[1]Εσπερινό'!D33+'[1]Μουσικό'!D33+'[1]Κέδρου'!D33+'[1]Λεονταρίου'!D33+'[1]Μουζακίου'!D33+'[1]Παλαμά'!D33+'[1]Προαστίου'!D33+'[1]Σοφάδων'!D33+'[1]Φαναρίου'!D33+'[1]Ματαράγκας'!D33+'[1]Μαγούλας'!D33+'[1]Μητρόπολης'!D33+'[1]Ιτέας'!D33)</f>
        <v>44</v>
      </c>
      <c r="E33" s="140"/>
      <c r="F33" s="140"/>
      <c r="G33" s="140"/>
      <c r="H33" s="140"/>
      <c r="I33" s="139">
        <f>SUM('[1]1ο Καρδίτσας'!I33+'[1]2ο Καρδίτσας'!I33+'[1]3ο Καρδίτσας'!I33+'[1]4ο Καρδίτσας'!I33+'[1]5ο Καρδίτσας'!I33+'[1]Εσπερινό'!I33+'[1]Μουσικό'!I33+'[1]Κέδρου'!I33+'[1]Λεονταρίου'!I33+'[1]Μουζακίου'!I33+'[1]Παλαμά'!I33+'[1]Προαστίου'!I33+'[1]Σοφάδων'!I33+'[1]Φαναρίου'!I33+'[1]Ματαράγκας'!I33+'[1]Μαγούλας'!I33+'[1]Μητρόπολης'!I33+'[1]Ιτέας'!I33)</f>
        <v>25</v>
      </c>
      <c r="J33" s="139">
        <f>SUM('[1]1ο Καρδίτσας'!J33+'[1]2ο Καρδίτσας'!J33+'[1]3ο Καρδίτσας'!J33+'[1]4ο Καρδίτσας'!J33+'[1]5ο Καρδίτσας'!J33+'[1]Εσπερινό'!J33+'[1]Μουσικό'!J33+'[1]Κέδρου'!J33+'[1]Λεονταρίου'!J33+'[1]Μουζακίου'!J33+'[1]Παλαμά'!J33+'[1]Προαστίου'!J33+'[1]Σοφάδων'!J33+'[1]Φαναρίου'!J33+'[1]Ματαράγκας'!J33+'[1]Μαγούλας'!J33+'[1]Μητρόπολης'!J33+'[1]Ιτέας'!J33)</f>
        <v>3</v>
      </c>
      <c r="K33" s="48">
        <f t="shared" si="3"/>
        <v>25</v>
      </c>
      <c r="L33" s="48">
        <f t="shared" si="3"/>
        <v>3</v>
      </c>
      <c r="M33" s="48">
        <f t="shared" si="1"/>
        <v>28</v>
      </c>
    </row>
    <row r="34" spans="1:13" ht="25.5" customHeight="1">
      <c r="A34" s="126" t="s">
        <v>40</v>
      </c>
      <c r="B34" s="33" t="s">
        <v>13</v>
      </c>
      <c r="C34" s="34" t="s">
        <v>41</v>
      </c>
      <c r="D34" s="139">
        <f>SUM('[1]1ο Καρδίτσας'!D34+'[1]2ο Καρδίτσας'!D34+'[1]3ο Καρδίτσας'!D34+'[1]4ο Καρδίτσας'!D34+'[1]5ο Καρδίτσας'!D34+'[1]Εσπερινό'!D34+'[1]Μουσικό'!D34+'[1]Κέδρου'!D34+'[1]Λεονταρίου'!D34+'[1]Μουζακίου'!D34+'[1]Παλαμά'!D34+'[1]Προαστίου'!D34+'[1]Σοφάδων'!D34+'[1]Φαναρίου'!D34+'[1]Ματαράγκας'!D34+'[1]Μαγούλας'!D34+'[1]Μητρόπολης'!D34+'[1]Ιτέας'!D34)</f>
        <v>0</v>
      </c>
      <c r="E34" s="140"/>
      <c r="F34" s="140"/>
      <c r="G34" s="140"/>
      <c r="H34" s="140"/>
      <c r="I34" s="139">
        <f>SUM('[1]1ο Καρδίτσας'!I34+'[1]2ο Καρδίτσας'!I34+'[1]3ο Καρδίτσας'!I34+'[1]4ο Καρδίτσας'!I34+'[1]5ο Καρδίτσας'!I34+'[1]Εσπερινό'!I34+'[1]Μουσικό'!I34+'[1]Κέδρου'!I34+'[1]Λεονταρίου'!I34+'[1]Μουζακίου'!I34+'[1]Παλαμά'!I34+'[1]Προαστίου'!I34+'[1]Σοφάδων'!I34+'[1]Φαναρίου'!I34+'[1]Ματαράγκας'!I34+'[1]Μαγούλας'!I34+'[1]Μητρόπολης'!I34+'[1]Ιτέας'!I34)</f>
        <v>0</v>
      </c>
      <c r="J34" s="139">
        <f>SUM('[1]1ο Καρδίτσας'!J34+'[1]2ο Καρδίτσας'!J34+'[1]3ο Καρδίτσας'!J34+'[1]4ο Καρδίτσας'!J34+'[1]5ο Καρδίτσας'!J34+'[1]Εσπερινό'!J34+'[1]Μουσικό'!J34+'[1]Κέδρου'!J34+'[1]Λεονταρίου'!J34+'[1]Μουζακίου'!J34+'[1]Παλαμά'!J34+'[1]Προαστίου'!J34+'[1]Σοφάδων'!J34+'[1]Φαναρίου'!J34+'[1]Ματαράγκας'!J34+'[1]Μαγούλας'!J34+'[1]Μητρόπολης'!J34+'[1]Ιτέας'!J34)</f>
        <v>0</v>
      </c>
      <c r="K34" s="48">
        <f t="shared" si="3"/>
        <v>0</v>
      </c>
      <c r="L34" s="48">
        <f t="shared" si="3"/>
        <v>0</v>
      </c>
      <c r="M34" s="48">
        <f t="shared" si="1"/>
        <v>0</v>
      </c>
    </row>
    <row r="35" spans="1:13" ht="33.75" customHeight="1">
      <c r="A35" s="124" t="s">
        <v>42</v>
      </c>
      <c r="B35" s="33" t="s">
        <v>13</v>
      </c>
      <c r="C35" s="34" t="s">
        <v>41</v>
      </c>
      <c r="D35" s="139">
        <f>SUM('[1]1ο Καρδίτσας'!D35+'[1]2ο Καρδίτσας'!D35+'[1]3ο Καρδίτσας'!D35+'[1]4ο Καρδίτσας'!D35+'[1]5ο Καρδίτσας'!D35+'[1]Εσπερινό'!D35+'[1]Μουσικό'!D35+'[1]Κέδρου'!D35+'[1]Λεονταρίου'!D35+'[1]Μουζακίου'!D35+'[1]Παλαμά'!D35+'[1]Προαστίου'!D35+'[1]Σοφάδων'!D35+'[1]Φαναρίου'!D35+'[1]Ματαράγκας'!D35+'[1]Μαγούλας'!D35+'[1]Μητρόπολης'!D35+'[1]Ιτέας'!D35)</f>
        <v>0</v>
      </c>
      <c r="E35" s="140"/>
      <c r="F35" s="140"/>
      <c r="G35" s="140"/>
      <c r="H35" s="140"/>
      <c r="I35" s="139">
        <f>SUM('[1]1ο Καρδίτσας'!I35+'[1]2ο Καρδίτσας'!I35+'[1]3ο Καρδίτσας'!I35+'[1]4ο Καρδίτσας'!I35+'[1]5ο Καρδίτσας'!I35+'[1]Εσπερινό'!I35+'[1]Μουσικό'!I35+'[1]Κέδρου'!I35+'[1]Λεονταρίου'!I35+'[1]Μουζακίου'!I35+'[1]Παλαμά'!I35+'[1]Προαστίου'!I35+'[1]Σοφάδων'!I35+'[1]Φαναρίου'!I35+'[1]Ματαράγκας'!I35+'[1]Μαγούλας'!I35+'[1]Μητρόπολης'!I35+'[1]Ιτέας'!I35)</f>
        <v>0</v>
      </c>
      <c r="J35" s="139">
        <f>SUM('[1]1ο Καρδίτσας'!J35+'[1]2ο Καρδίτσας'!J35+'[1]3ο Καρδίτσας'!J35+'[1]4ο Καρδίτσας'!J35+'[1]5ο Καρδίτσας'!J35+'[1]Εσπερινό'!J35+'[1]Μουσικό'!J35+'[1]Κέδρου'!J35+'[1]Λεονταρίου'!J35+'[1]Μουζακίου'!J35+'[1]Παλαμά'!J35+'[1]Προαστίου'!J35+'[1]Σοφάδων'!J35+'[1]Φαναρίου'!J35+'[1]Ματαράγκας'!J35+'[1]Μαγούλας'!J35+'[1]Μητρόπολης'!J35+'[1]Ιτέας'!J35)</f>
        <v>0</v>
      </c>
      <c r="K35" s="48">
        <f t="shared" si="3"/>
        <v>0</v>
      </c>
      <c r="L35" s="48">
        <f t="shared" si="3"/>
        <v>0</v>
      </c>
      <c r="M35" s="48">
        <f t="shared" si="1"/>
        <v>0</v>
      </c>
    </row>
    <row r="36" spans="1:13" ht="33.75" customHeight="1">
      <c r="A36" s="124" t="s">
        <v>43</v>
      </c>
      <c r="B36" s="33" t="s">
        <v>13</v>
      </c>
      <c r="C36" s="34" t="s">
        <v>11</v>
      </c>
      <c r="D36" s="139">
        <f>SUM('[1]1ο Καρδίτσας'!D36+'[1]2ο Καρδίτσας'!D36+'[1]3ο Καρδίτσας'!D36+'[1]4ο Καρδίτσας'!D36+'[1]5ο Καρδίτσας'!D36+'[1]Εσπερινό'!D36+'[1]Μουσικό'!D36+'[1]Κέδρου'!D36+'[1]Λεονταρίου'!D36+'[1]Μουζακίου'!D36+'[1]Παλαμά'!D36+'[1]Προαστίου'!D36+'[1]Σοφάδων'!D36+'[1]Φαναρίου'!D36+'[1]Ματαράγκας'!D36+'[1]Μαγούλας'!D36+'[1]Μητρόπολης'!D36+'[1]Ιτέας'!D36)</f>
        <v>42</v>
      </c>
      <c r="E36" s="140"/>
      <c r="F36" s="140"/>
      <c r="G36" s="140"/>
      <c r="H36" s="140"/>
      <c r="I36" s="139">
        <f>SUM('[1]1ο Καρδίτσας'!I36+'[1]2ο Καρδίτσας'!I36+'[1]3ο Καρδίτσας'!I36+'[1]4ο Καρδίτσας'!I36+'[1]5ο Καρδίτσας'!I36+'[1]Εσπερινό'!I36+'[1]Μουσικό'!I36+'[1]Κέδρου'!I36+'[1]Λεονταρίου'!I36+'[1]Μουζακίου'!I36+'[1]Παλαμά'!I36+'[1]Προαστίου'!I36+'[1]Σοφάδων'!I36+'[1]Φαναρίου'!I36+'[1]Ματαράγκας'!I36+'[1]Μαγούλας'!I36+'[1]Μητρόπολης'!I36+'[1]Ιτέας'!I36)</f>
        <v>17</v>
      </c>
      <c r="J36" s="139">
        <f>SUM('[1]1ο Καρδίτσας'!J36+'[1]2ο Καρδίτσας'!J36+'[1]3ο Καρδίτσας'!J36+'[1]4ο Καρδίτσας'!J36+'[1]5ο Καρδίτσας'!J36+'[1]Εσπερινό'!J36+'[1]Μουσικό'!J36+'[1]Κέδρου'!J36+'[1]Λεονταρίου'!J36+'[1]Μουζακίου'!J36+'[1]Παλαμά'!J36+'[1]Προαστίου'!J36+'[1]Σοφάδων'!J36+'[1]Φαναρίου'!J36+'[1]Ματαράγκας'!J36+'[1]Μαγούλας'!J36+'[1]Μητρόπολης'!J36+'[1]Ιτέας'!J36)</f>
        <v>3</v>
      </c>
      <c r="K36" s="48">
        <f t="shared" si="3"/>
        <v>17</v>
      </c>
      <c r="L36" s="48">
        <f t="shared" si="3"/>
        <v>3</v>
      </c>
      <c r="M36" s="48">
        <f t="shared" si="1"/>
        <v>20</v>
      </c>
    </row>
    <row r="37" spans="1:13" ht="32.25" customHeight="1">
      <c r="A37" s="124" t="s">
        <v>44</v>
      </c>
      <c r="B37" s="33" t="s">
        <v>13</v>
      </c>
      <c r="C37" s="34" t="s">
        <v>24</v>
      </c>
      <c r="D37" s="139">
        <f>SUM('[1]1ο Καρδίτσας'!D37+'[1]2ο Καρδίτσας'!D37+'[1]3ο Καρδίτσας'!D37+'[1]4ο Καρδίτσας'!D37+'[1]5ο Καρδίτσας'!D37+'[1]Εσπερινό'!D37+'[1]Μουσικό'!D37+'[1]Κέδρου'!D37+'[1]Λεονταρίου'!D37+'[1]Μουζακίου'!D37+'[1]Παλαμά'!D37+'[1]Προαστίου'!D37+'[1]Σοφάδων'!D37+'[1]Φαναρίου'!D37+'[1]Ματαράγκας'!D37+'[1]Μαγούλας'!D37+'[1]Μητρόπολης'!D37+'[1]Ιτέας'!D37)</f>
        <v>23</v>
      </c>
      <c r="E37" s="140"/>
      <c r="F37" s="140"/>
      <c r="G37" s="140"/>
      <c r="H37" s="140"/>
      <c r="I37" s="139">
        <f>SUM('[1]1ο Καρδίτσας'!I37+'[1]2ο Καρδίτσας'!I37+'[1]3ο Καρδίτσας'!I37+'[1]4ο Καρδίτσας'!I37+'[1]5ο Καρδίτσας'!I37+'[1]Εσπερινό'!I37+'[1]Μουσικό'!I37+'[1]Κέδρου'!I37+'[1]Λεονταρίου'!I37+'[1]Μουζακίου'!I37+'[1]Παλαμά'!I37+'[1]Προαστίου'!I37+'[1]Σοφάδων'!I37+'[1]Φαναρίου'!I37+'[1]Ματαράγκας'!I37+'[1]Μαγούλας'!I37+'[1]Μητρόπολης'!I37+'[1]Ιτέας'!I37)</f>
        <v>9</v>
      </c>
      <c r="J37" s="139">
        <f>SUM('[1]1ο Καρδίτσας'!J37+'[1]2ο Καρδίτσας'!J37+'[1]3ο Καρδίτσας'!J37+'[1]4ο Καρδίτσας'!J37+'[1]5ο Καρδίτσας'!J37+'[1]Εσπερινό'!J37+'[1]Μουσικό'!J37+'[1]Κέδρου'!J37+'[1]Λεονταρίου'!J37+'[1]Μουζακίου'!J37+'[1]Παλαμά'!J37+'[1]Προαστίου'!J37+'[1]Σοφάδων'!J37+'[1]Φαναρίου'!J37+'[1]Ματαράγκας'!J37+'[1]Μαγούλας'!J37+'[1]Μητρόπολης'!J37+'[1]Ιτέας'!J37)</f>
        <v>3</v>
      </c>
      <c r="K37" s="48">
        <f t="shared" si="3"/>
        <v>9</v>
      </c>
      <c r="L37" s="48">
        <f t="shared" si="3"/>
        <v>3</v>
      </c>
      <c r="M37" s="48">
        <f t="shared" si="1"/>
        <v>12</v>
      </c>
    </row>
    <row r="38" spans="1:13" ht="25.5" customHeight="1" thickBot="1">
      <c r="A38" s="126" t="s">
        <v>45</v>
      </c>
      <c r="B38" s="33" t="s">
        <v>13</v>
      </c>
      <c r="C38" s="34" t="s">
        <v>24</v>
      </c>
      <c r="D38" s="139">
        <f>SUM('[1]1ο Καρδίτσας'!D38+'[1]2ο Καρδίτσας'!D38+'[1]3ο Καρδίτσας'!D38+'[1]4ο Καρδίτσας'!D38+'[1]5ο Καρδίτσας'!D38+'[1]Εσπερινό'!D38+'[1]Μουσικό'!D38+'[1]Κέδρου'!D38+'[1]Λεονταρίου'!D38+'[1]Μουζακίου'!D38+'[1]Παλαμά'!D38+'[1]Προαστίου'!D38+'[1]Σοφάδων'!D38+'[1]Φαναρίου'!D38+'[1]Ματαράγκας'!D38+'[1]Μαγούλας'!D38+'[1]Μητρόπολης'!D38+'[1]Ιτέας'!D38)</f>
        <v>23</v>
      </c>
      <c r="E38" s="140"/>
      <c r="F38" s="140"/>
      <c r="G38" s="140"/>
      <c r="H38" s="140"/>
      <c r="I38" s="139">
        <f>SUM('[1]1ο Καρδίτσας'!I38+'[1]2ο Καρδίτσας'!I38+'[1]3ο Καρδίτσας'!I38+'[1]4ο Καρδίτσας'!I38+'[1]5ο Καρδίτσας'!I38+'[1]Εσπερινό'!I38+'[1]Μουσικό'!I38+'[1]Κέδρου'!I38+'[1]Λεονταρίου'!I38+'[1]Μουζακίου'!I38+'[1]Παλαμά'!I38+'[1]Προαστίου'!I38+'[1]Σοφάδων'!I38+'[1]Φαναρίου'!I38+'[1]Ματαράγκας'!I38+'[1]Μαγούλας'!I38+'[1]Μητρόπολης'!I38+'[1]Ιτέας'!I38)</f>
        <v>4</v>
      </c>
      <c r="J38" s="139">
        <f>SUM('[1]1ο Καρδίτσας'!J38+'[1]2ο Καρδίτσας'!J38+'[1]3ο Καρδίτσας'!J38+'[1]4ο Καρδίτσας'!J38+'[1]5ο Καρδίτσας'!J38+'[1]Εσπερινό'!J38+'[1]Μουσικό'!J38+'[1]Κέδρου'!J38+'[1]Λεονταρίου'!J38+'[1]Μουζακίου'!J38+'[1]Παλαμά'!J38+'[1]Προαστίου'!J38+'[1]Σοφάδων'!J38+'[1]Φαναρίου'!J38+'[1]Ματαράγκας'!J38+'[1]Μαγούλας'!J38+'[1]Μητρόπολης'!J38+'[1]Ιτέας'!J38)</f>
        <v>1</v>
      </c>
      <c r="K38" s="61">
        <f t="shared" si="3"/>
        <v>4</v>
      </c>
      <c r="L38" s="61">
        <f t="shared" si="3"/>
        <v>1</v>
      </c>
      <c r="M38" s="61">
        <f t="shared" si="1"/>
        <v>5</v>
      </c>
    </row>
    <row r="39" spans="1:14" ht="25.5" customHeight="1">
      <c r="A39" s="201" t="s">
        <v>66</v>
      </c>
      <c r="B39" s="164"/>
      <c r="C39" s="164"/>
      <c r="D39" s="164"/>
      <c r="E39" s="164"/>
      <c r="F39" s="164"/>
      <c r="G39" s="164"/>
      <c r="H39" s="164"/>
      <c r="I39" s="164"/>
      <c r="J39" s="165"/>
      <c r="K39" s="49">
        <f>SUM(K8:K38)</f>
        <v>480</v>
      </c>
      <c r="L39" s="49">
        <f>SUM(L8:L38)</f>
        <v>137</v>
      </c>
      <c r="M39" s="49">
        <f>SUM(M8:M38)</f>
        <v>617</v>
      </c>
      <c r="N39" s="35"/>
    </row>
    <row r="40" spans="1:14" ht="25.5" customHeight="1">
      <c r="A40" s="192" t="s">
        <v>67</v>
      </c>
      <c r="B40" s="193"/>
      <c r="C40" s="194"/>
      <c r="D40" s="42"/>
      <c r="E40" s="43">
        <f aca="true" t="shared" si="4" ref="E40:J40">SUM(E8:E38)</f>
        <v>207</v>
      </c>
      <c r="F40" s="43">
        <f t="shared" si="4"/>
        <v>74</v>
      </c>
      <c r="G40" s="44">
        <f t="shared" si="4"/>
        <v>168</v>
      </c>
      <c r="H40" s="44">
        <f t="shared" si="4"/>
        <v>50</v>
      </c>
      <c r="I40" s="45">
        <f t="shared" si="4"/>
        <v>105</v>
      </c>
      <c r="J40" s="45">
        <f t="shared" si="4"/>
        <v>13</v>
      </c>
      <c r="K40" s="123">
        <f>SUM(E40,G40,I40)</f>
        <v>480</v>
      </c>
      <c r="L40" s="123">
        <f>SUM(F40,H40,J40)</f>
        <v>137</v>
      </c>
      <c r="M40" s="123">
        <f>SUM(K40:L40)</f>
        <v>617</v>
      </c>
      <c r="N40" s="35"/>
    </row>
    <row r="41" spans="1:14" ht="25.5" customHeight="1">
      <c r="A41" s="195"/>
      <c r="B41" s="196"/>
      <c r="C41" s="197"/>
      <c r="D41" s="46" t="s">
        <v>60</v>
      </c>
      <c r="E41" s="43">
        <f>SUM(E8:E11)</f>
        <v>76</v>
      </c>
      <c r="F41" s="43">
        <f>SUM(F8:F11)</f>
        <v>28</v>
      </c>
      <c r="G41" s="44">
        <f>SUM(G20:G22)</f>
        <v>81</v>
      </c>
      <c r="H41" s="44">
        <f>SUM(H20:H22)</f>
        <v>16</v>
      </c>
      <c r="I41" s="47"/>
      <c r="J41" s="47"/>
      <c r="K41" s="41">
        <f aca="true" t="shared" si="5" ref="K41:L43">SUM(E41,G41,I41)</f>
        <v>157</v>
      </c>
      <c r="L41" s="41">
        <f t="shared" si="5"/>
        <v>44</v>
      </c>
      <c r="M41" s="41">
        <f>SUM(K41,L41)</f>
        <v>201</v>
      </c>
      <c r="N41" s="35"/>
    </row>
    <row r="42" spans="1:14" ht="25.5" customHeight="1">
      <c r="A42" s="195"/>
      <c r="B42" s="196"/>
      <c r="C42" s="197"/>
      <c r="D42" s="46" t="s">
        <v>61</v>
      </c>
      <c r="E42" s="43">
        <f>SUM(E12:E15)</f>
        <v>67</v>
      </c>
      <c r="F42" s="43">
        <f>SUM(F12:F15)</f>
        <v>22</v>
      </c>
      <c r="G42" s="44">
        <f>SUM(G23:G28)</f>
        <v>65</v>
      </c>
      <c r="H42" s="44">
        <f>SUM(H23:H28)</f>
        <v>32</v>
      </c>
      <c r="I42" s="45">
        <f>SUM(I31:I35)</f>
        <v>75</v>
      </c>
      <c r="J42" s="45">
        <f>SUM(J31:J35)</f>
        <v>6</v>
      </c>
      <c r="K42" s="41">
        <f t="shared" si="5"/>
        <v>207</v>
      </c>
      <c r="L42" s="41">
        <f t="shared" si="5"/>
        <v>60</v>
      </c>
      <c r="M42" s="41">
        <f>SUM(K42,L42)</f>
        <v>267</v>
      </c>
      <c r="N42" s="35"/>
    </row>
    <row r="43" spans="1:14" ht="25.5" customHeight="1">
      <c r="A43" s="198"/>
      <c r="B43" s="199"/>
      <c r="C43" s="200"/>
      <c r="D43" s="46" t="s">
        <v>62</v>
      </c>
      <c r="E43" s="43">
        <f>SUM(E16:E19)</f>
        <v>64</v>
      </c>
      <c r="F43" s="43">
        <f>SUM(F16:F19)</f>
        <v>24</v>
      </c>
      <c r="G43" s="44">
        <f>SUM(G29:G30)</f>
        <v>22</v>
      </c>
      <c r="H43" s="44">
        <f>SUM(H29:H30)</f>
        <v>2</v>
      </c>
      <c r="I43" s="45">
        <f>SUM(I36:I38)</f>
        <v>30</v>
      </c>
      <c r="J43" s="45">
        <f>SUM(J36:J38)</f>
        <v>7</v>
      </c>
      <c r="K43" s="41">
        <f t="shared" si="5"/>
        <v>116</v>
      </c>
      <c r="L43" s="41">
        <f t="shared" si="5"/>
        <v>33</v>
      </c>
      <c r="M43" s="41">
        <f>SUM(K43,L43)</f>
        <v>149</v>
      </c>
      <c r="N43" s="35"/>
    </row>
    <row r="44" ht="25.5" customHeight="1"/>
    <row r="45" ht="84" customHeight="1"/>
    <row r="46" ht="36.75" customHeight="1"/>
    <row r="47" spans="1:14" s="40" customFormat="1" ht="2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40" customFormat="1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40" customFormat="1" ht="25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40" customFormat="1" ht="25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40" customFormat="1" ht="2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40" customFormat="1" ht="2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40" customFormat="1" ht="25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40" customFormat="1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40" customFormat="1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40" customFormat="1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40" customFormat="1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40" customFormat="1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40" customFormat="1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40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40" customFormat="1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40" customFormat="1" ht="25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40" customFormat="1" ht="25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40" customFormat="1" ht="25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40" customFormat="1" ht="2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40" customFormat="1" ht="25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40" customFormat="1" ht="25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40" customFormat="1" ht="2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40" customFormat="1" ht="25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40" customFormat="1" ht="25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40" customFormat="1" ht="25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40" customFormat="1" ht="25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40" customFormat="1" ht="25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40" customFormat="1" ht="25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40" customFormat="1" ht="25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40" customFormat="1" ht="2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40" customFormat="1" ht="25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40" customFormat="1" ht="25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40" customFormat="1" ht="25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40" customFormat="1" ht="25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40" customFormat="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40" customFormat="1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40" customFormat="1" ht="25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97" customFormat="1" ht="25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40" customFormat="1" ht="25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40" customFormat="1" ht="7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40" customFormat="1" ht="25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40" customFormat="1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40" customFormat="1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40" customFormat="1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40" customFormat="1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40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sheetProtection/>
  <mergeCells count="13">
    <mergeCell ref="A1:M1"/>
    <mergeCell ref="A2:M2"/>
    <mergeCell ref="A40:C43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Y11"/>
  <sheetViews>
    <sheetView zoomScale="75" zoomScaleNormal="75" zoomScalePageLayoutView="0" workbookViewId="0" topLeftCell="A1">
      <selection activeCell="A1" sqref="A1:Y11"/>
    </sheetView>
  </sheetViews>
  <sheetFormatPr defaultColWidth="9.140625" defaultRowHeight="12.75"/>
  <cols>
    <col min="1" max="1" width="14.140625" style="50" customWidth="1"/>
    <col min="2" max="2" width="3.7109375" style="0" customWidth="1"/>
    <col min="3" max="3" width="5.8515625" style="0" customWidth="1"/>
    <col min="4" max="4" width="5.421875" style="0" customWidth="1"/>
    <col min="5" max="5" width="6.00390625" style="0" customWidth="1"/>
    <col min="6" max="6" width="4.7109375" style="0" customWidth="1"/>
    <col min="7" max="7" width="5.421875" style="0" customWidth="1"/>
    <col min="8" max="8" width="4.7109375" style="0" customWidth="1"/>
    <col min="9" max="9" width="5.28125" style="0" customWidth="1"/>
    <col min="10" max="10" width="3.7109375" style="0" customWidth="1"/>
    <col min="11" max="11" width="5.8515625" style="0" customWidth="1"/>
    <col min="12" max="12" width="5.140625" style="0" customWidth="1"/>
    <col min="13" max="13" width="6.00390625" style="0" customWidth="1"/>
    <col min="14" max="14" width="4.7109375" style="0" customWidth="1"/>
    <col min="15" max="15" width="5.421875" style="0" customWidth="1"/>
    <col min="16" max="16" width="4.7109375" style="0" customWidth="1"/>
    <col min="17" max="17" width="5.140625" style="0" customWidth="1"/>
    <col min="18" max="18" width="3.7109375" style="0" customWidth="1"/>
    <col min="19" max="19" width="5.8515625" style="0" customWidth="1"/>
    <col min="20" max="20" width="5.00390625" style="0" customWidth="1"/>
    <col min="21" max="21" width="6.00390625" style="0" customWidth="1"/>
    <col min="22" max="22" width="4.7109375" style="0" customWidth="1"/>
    <col min="23" max="23" width="5.28125" style="0" customWidth="1"/>
    <col min="24" max="24" width="4.7109375" style="0" customWidth="1"/>
    <col min="25" max="25" width="5.7109375" style="0" customWidth="1"/>
  </cols>
  <sheetData>
    <row r="1" spans="1:25" s="50" customFormat="1" ht="20.25">
      <c r="A1" s="204" t="s">
        <v>133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6"/>
    </row>
    <row r="2" spans="1:25" s="50" customFormat="1" ht="20.25">
      <c r="A2" s="207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9"/>
    </row>
    <row r="3" spans="1:25" s="50" customFormat="1" ht="18">
      <c r="A3" s="94"/>
      <c r="B3" s="211" t="s">
        <v>0</v>
      </c>
      <c r="C3" s="211"/>
      <c r="D3" s="211"/>
      <c r="E3" s="211"/>
      <c r="F3" s="211"/>
      <c r="G3" s="211"/>
      <c r="H3" s="211"/>
      <c r="I3" s="212"/>
      <c r="J3" s="213" t="s">
        <v>1</v>
      </c>
      <c r="K3" s="214"/>
      <c r="L3" s="214"/>
      <c r="M3" s="214"/>
      <c r="N3" s="214"/>
      <c r="O3" s="214"/>
      <c r="P3" s="214"/>
      <c r="Q3" s="215"/>
      <c r="R3" s="216" t="s">
        <v>2</v>
      </c>
      <c r="S3" s="217"/>
      <c r="T3" s="217"/>
      <c r="U3" s="217"/>
      <c r="V3" s="217"/>
      <c r="W3" s="217"/>
      <c r="X3" s="217"/>
      <c r="Y3" s="218"/>
    </row>
    <row r="4" spans="1:25" s="50" customFormat="1" ht="223.5" customHeight="1">
      <c r="A4" s="67" t="s">
        <v>3</v>
      </c>
      <c r="B4" s="95" t="s">
        <v>93</v>
      </c>
      <c r="C4" s="87" t="s">
        <v>124</v>
      </c>
      <c r="D4" s="88" t="s">
        <v>94</v>
      </c>
      <c r="E4" s="87" t="s">
        <v>72</v>
      </c>
      <c r="F4" s="210" t="s">
        <v>95</v>
      </c>
      <c r="G4" s="210"/>
      <c r="H4" s="210" t="s">
        <v>96</v>
      </c>
      <c r="I4" s="210"/>
      <c r="J4" s="89" t="s">
        <v>47</v>
      </c>
      <c r="K4" s="89" t="s">
        <v>124</v>
      </c>
      <c r="L4" s="90" t="s">
        <v>94</v>
      </c>
      <c r="M4" s="89" t="s">
        <v>72</v>
      </c>
      <c r="N4" s="202" t="s">
        <v>95</v>
      </c>
      <c r="O4" s="202"/>
      <c r="P4" s="202" t="s">
        <v>96</v>
      </c>
      <c r="Q4" s="202"/>
      <c r="R4" s="92" t="s">
        <v>47</v>
      </c>
      <c r="S4" s="92" t="s">
        <v>124</v>
      </c>
      <c r="T4" s="93" t="s">
        <v>94</v>
      </c>
      <c r="U4" s="92" t="s">
        <v>72</v>
      </c>
      <c r="V4" s="203" t="s">
        <v>95</v>
      </c>
      <c r="W4" s="203"/>
      <c r="X4" s="203" t="s">
        <v>96</v>
      </c>
      <c r="Y4" s="203"/>
    </row>
    <row r="5" spans="1:25" ht="25.5" customHeight="1">
      <c r="A5" s="72" t="s">
        <v>98</v>
      </c>
      <c r="B5" s="69">
        <v>46</v>
      </c>
      <c r="C5" s="69">
        <v>184</v>
      </c>
      <c r="D5" s="69">
        <f>SUM(F5,H5)</f>
        <v>104</v>
      </c>
      <c r="E5" s="70">
        <f aca="true" t="shared" si="0" ref="E5:E11">D5/C5</f>
        <v>0.5652173913043478</v>
      </c>
      <c r="F5" s="69">
        <v>76</v>
      </c>
      <c r="G5" s="70">
        <f aca="true" t="shared" si="1" ref="G5:G11">F5/D5</f>
        <v>0.7307692307692307</v>
      </c>
      <c r="H5" s="69">
        <v>28</v>
      </c>
      <c r="I5" s="70">
        <f aca="true" t="shared" si="2" ref="I5:I11">H5/D5</f>
        <v>0.2692307692307692</v>
      </c>
      <c r="J5" s="69">
        <v>46</v>
      </c>
      <c r="K5" s="69">
        <v>138</v>
      </c>
      <c r="L5" s="69">
        <f>SUM(N5,P5)</f>
        <v>97</v>
      </c>
      <c r="M5" s="70">
        <f>L5/K5</f>
        <v>0.7028985507246377</v>
      </c>
      <c r="N5" s="69">
        <v>81</v>
      </c>
      <c r="O5" s="70">
        <f>N5/L5</f>
        <v>0.8350515463917526</v>
      </c>
      <c r="P5" s="69">
        <v>16</v>
      </c>
      <c r="Q5" s="70">
        <f>P5/L5</f>
        <v>0.16494845360824742</v>
      </c>
      <c r="R5" s="91"/>
      <c r="S5" s="91"/>
      <c r="T5" s="68"/>
      <c r="U5" s="57"/>
      <c r="V5" s="68"/>
      <c r="W5" s="57"/>
      <c r="X5" s="68"/>
      <c r="Y5" s="57"/>
    </row>
    <row r="6" spans="1:25" ht="25.5" customHeight="1">
      <c r="A6" s="72" t="s">
        <v>125</v>
      </c>
      <c r="B6" s="69">
        <v>44</v>
      </c>
      <c r="C6" s="69">
        <v>132</v>
      </c>
      <c r="D6" s="69">
        <f>SUM(F6,H6)</f>
        <v>72</v>
      </c>
      <c r="E6" s="70">
        <f t="shared" si="0"/>
        <v>0.5454545454545454</v>
      </c>
      <c r="F6" s="69">
        <v>53</v>
      </c>
      <c r="G6" s="70">
        <f t="shared" si="1"/>
        <v>0.7361111111111112</v>
      </c>
      <c r="H6" s="69">
        <v>19</v>
      </c>
      <c r="I6" s="70">
        <f t="shared" si="2"/>
        <v>0.2638888888888889</v>
      </c>
      <c r="J6" s="99">
        <v>44</v>
      </c>
      <c r="K6" s="69">
        <v>132</v>
      </c>
      <c r="L6" s="69">
        <f>SUM(N6,P6)</f>
        <v>64</v>
      </c>
      <c r="M6" s="70">
        <f>L6/K6</f>
        <v>0.48484848484848486</v>
      </c>
      <c r="N6" s="69">
        <v>37</v>
      </c>
      <c r="O6" s="70">
        <f>N6/L6</f>
        <v>0.578125</v>
      </c>
      <c r="P6" s="69">
        <v>27</v>
      </c>
      <c r="Q6" s="70">
        <f>P6/L6</f>
        <v>0.421875</v>
      </c>
      <c r="R6" s="99">
        <v>44</v>
      </c>
      <c r="S6" s="69">
        <v>132</v>
      </c>
      <c r="T6" s="69">
        <f>SUM(V6,X6)</f>
        <v>81</v>
      </c>
      <c r="U6" s="70">
        <f>T6/S6</f>
        <v>0.6136363636363636</v>
      </c>
      <c r="V6" s="69">
        <v>75</v>
      </c>
      <c r="W6" s="106">
        <f>V6/T6</f>
        <v>0.9259259259259259</v>
      </c>
      <c r="X6" s="99">
        <v>6</v>
      </c>
      <c r="Y6" s="106">
        <f>X6/T6</f>
        <v>0.07407407407407407</v>
      </c>
    </row>
    <row r="7" spans="1:25" ht="25.5" customHeight="1">
      <c r="A7" s="72" t="s">
        <v>126</v>
      </c>
      <c r="B7" s="96">
        <v>36</v>
      </c>
      <c r="C7" s="69">
        <v>36</v>
      </c>
      <c r="D7" s="69">
        <f>SUM(F7,H7)</f>
        <v>17</v>
      </c>
      <c r="E7" s="70">
        <f t="shared" si="0"/>
        <v>0.4722222222222222</v>
      </c>
      <c r="F7" s="69">
        <v>14</v>
      </c>
      <c r="G7" s="70">
        <f t="shared" si="1"/>
        <v>0.8235294117647058</v>
      </c>
      <c r="H7" s="69">
        <v>3</v>
      </c>
      <c r="I7" s="70">
        <f t="shared" si="2"/>
        <v>0.17647058823529413</v>
      </c>
      <c r="J7" s="99">
        <v>22</v>
      </c>
      <c r="K7" s="69">
        <v>66</v>
      </c>
      <c r="L7" s="69">
        <f>SUM(N7,P7)</f>
        <v>33</v>
      </c>
      <c r="M7" s="70">
        <f>L7/K7</f>
        <v>0.5</v>
      </c>
      <c r="N7" s="69">
        <v>28</v>
      </c>
      <c r="O7" s="70">
        <f>N7/L7</f>
        <v>0.8484848484848485</v>
      </c>
      <c r="P7" s="69">
        <v>5</v>
      </c>
      <c r="Q7" s="70">
        <f>P7/L7</f>
        <v>0.15151515151515152</v>
      </c>
      <c r="R7" s="100"/>
      <c r="S7" s="71"/>
      <c r="T7" s="71"/>
      <c r="U7" s="71"/>
      <c r="V7" s="71"/>
      <c r="W7" s="101"/>
      <c r="X7" s="71"/>
      <c r="Y7" s="101"/>
    </row>
    <row r="8" spans="1:25" ht="25.5" customHeight="1">
      <c r="A8" s="72" t="s">
        <v>127</v>
      </c>
      <c r="B8" s="69">
        <v>42</v>
      </c>
      <c r="C8" s="69">
        <v>84</v>
      </c>
      <c r="D8" s="69">
        <f>SUM(F8,H8)</f>
        <v>43</v>
      </c>
      <c r="E8" s="70">
        <f t="shared" si="0"/>
        <v>0.5119047619047619</v>
      </c>
      <c r="F8" s="69">
        <v>37</v>
      </c>
      <c r="G8" s="70">
        <f t="shared" si="1"/>
        <v>0.8604651162790697</v>
      </c>
      <c r="H8" s="69">
        <v>6</v>
      </c>
      <c r="I8" s="70">
        <f t="shared" si="2"/>
        <v>0.13953488372093023</v>
      </c>
      <c r="J8" s="102"/>
      <c r="K8" s="103"/>
      <c r="L8" s="103"/>
      <c r="M8" s="104"/>
      <c r="N8" s="103"/>
      <c r="O8" s="104"/>
      <c r="P8" s="103"/>
      <c r="Q8" s="104"/>
      <c r="R8" s="99">
        <v>42</v>
      </c>
      <c r="S8" s="69">
        <v>42</v>
      </c>
      <c r="T8" s="69">
        <f>SUM(V8,X8)</f>
        <v>20</v>
      </c>
      <c r="U8" s="70">
        <f>T8/S8</f>
        <v>0.47619047619047616</v>
      </c>
      <c r="V8" s="69">
        <v>17</v>
      </c>
      <c r="W8" s="70">
        <f>V8/T8</f>
        <v>0.85</v>
      </c>
      <c r="X8" s="69">
        <v>3</v>
      </c>
      <c r="Y8" s="70">
        <f>X8/T8</f>
        <v>0.15</v>
      </c>
    </row>
    <row r="9" spans="1:25" ht="25.5" customHeight="1">
      <c r="A9" s="72" t="s">
        <v>128</v>
      </c>
      <c r="B9" s="69">
        <v>39</v>
      </c>
      <c r="C9" s="69">
        <v>78</v>
      </c>
      <c r="D9" s="69">
        <f>SUM(F9,H9)</f>
        <v>45</v>
      </c>
      <c r="E9" s="70">
        <f t="shared" si="0"/>
        <v>0.5769230769230769</v>
      </c>
      <c r="F9" s="69">
        <v>27</v>
      </c>
      <c r="G9" s="70">
        <f t="shared" si="1"/>
        <v>0.6</v>
      </c>
      <c r="H9" s="69">
        <v>18</v>
      </c>
      <c r="I9" s="70">
        <f t="shared" si="2"/>
        <v>0.4</v>
      </c>
      <c r="J9" s="99">
        <v>23</v>
      </c>
      <c r="K9" s="69">
        <v>46</v>
      </c>
      <c r="L9" s="69">
        <f>SUM(N9,P9)</f>
        <v>24</v>
      </c>
      <c r="M9" s="70">
        <f>L9/K9</f>
        <v>0.5217391304347826</v>
      </c>
      <c r="N9" s="69">
        <v>22</v>
      </c>
      <c r="O9" s="70">
        <f>N9/L9</f>
        <v>0.9166666666666666</v>
      </c>
      <c r="P9" s="69">
        <v>2</v>
      </c>
      <c r="Q9" s="70">
        <f>P9/L9</f>
        <v>0.08333333333333333</v>
      </c>
      <c r="R9" s="99">
        <v>23</v>
      </c>
      <c r="S9" s="69">
        <v>46</v>
      </c>
      <c r="T9" s="69">
        <f>SUM(V9,X9)</f>
        <v>17</v>
      </c>
      <c r="U9" s="70">
        <f>T9/S9</f>
        <v>0.3695652173913043</v>
      </c>
      <c r="V9" s="69">
        <v>13</v>
      </c>
      <c r="W9" s="70">
        <f>V9/T9</f>
        <v>0.7647058823529411</v>
      </c>
      <c r="X9" s="69">
        <v>4</v>
      </c>
      <c r="Y9" s="70">
        <f>X9/T9</f>
        <v>0.23529411764705882</v>
      </c>
    </row>
    <row r="10" spans="1:25" ht="25.5" customHeight="1">
      <c r="A10" s="72" t="s">
        <v>97</v>
      </c>
      <c r="B10" s="73"/>
      <c r="C10" s="69">
        <f>SUM(C5:C9)</f>
        <v>514</v>
      </c>
      <c r="D10" s="69">
        <f>SUM(D5:D9)</f>
        <v>281</v>
      </c>
      <c r="E10" s="70">
        <f t="shared" si="0"/>
        <v>0.546692607003891</v>
      </c>
      <c r="F10" s="69">
        <f>SUM(F5:F9)</f>
        <v>207</v>
      </c>
      <c r="G10" s="70">
        <f t="shared" si="1"/>
        <v>0.7366548042704626</v>
      </c>
      <c r="H10" s="69">
        <f>SUM(H5:H9)</f>
        <v>74</v>
      </c>
      <c r="I10" s="70">
        <f t="shared" si="2"/>
        <v>0.26334519572953735</v>
      </c>
      <c r="J10" s="105"/>
      <c r="K10" s="69">
        <f>SUM(K5:K9)</f>
        <v>382</v>
      </c>
      <c r="L10" s="69">
        <f>SUM(L5:L9)</f>
        <v>218</v>
      </c>
      <c r="M10" s="70">
        <f>L10/K10</f>
        <v>0.5706806282722513</v>
      </c>
      <c r="N10" s="69">
        <f>SUM(N5:N9)</f>
        <v>168</v>
      </c>
      <c r="O10" s="70">
        <f>N10/L10</f>
        <v>0.7706422018348624</v>
      </c>
      <c r="P10" s="69">
        <f>SUM(P5:P9)</f>
        <v>50</v>
      </c>
      <c r="Q10" s="70">
        <f>P10/L10</f>
        <v>0.22935779816513763</v>
      </c>
      <c r="R10" s="105"/>
      <c r="S10" s="69">
        <f>SUM(S5:S9)</f>
        <v>220</v>
      </c>
      <c r="T10" s="69">
        <f>SUM(T5:T9)</f>
        <v>118</v>
      </c>
      <c r="U10" s="70">
        <f>T10/S10</f>
        <v>0.5363636363636364</v>
      </c>
      <c r="V10" s="69">
        <f>SUM(V5:V9)</f>
        <v>105</v>
      </c>
      <c r="W10" s="70">
        <f>V10/T10</f>
        <v>0.8898305084745762</v>
      </c>
      <c r="X10" s="69">
        <f>SUM(X5:X9)</f>
        <v>13</v>
      </c>
      <c r="Y10" s="70">
        <f>X10/T10</f>
        <v>0.11016949152542373</v>
      </c>
    </row>
    <row r="11" spans="1:25" ht="25.5" customHeight="1">
      <c r="A11" s="72" t="s">
        <v>146</v>
      </c>
      <c r="B11" s="56"/>
      <c r="C11" s="56">
        <f>SUM(C10,K10,S10)</f>
        <v>1116</v>
      </c>
      <c r="D11" s="69">
        <f>SUM(D10,L10,T10)</f>
        <v>617</v>
      </c>
      <c r="E11" s="70">
        <f t="shared" si="0"/>
        <v>0.5528673835125448</v>
      </c>
      <c r="F11" s="69">
        <f>SUM(F10,N10,V10)</f>
        <v>480</v>
      </c>
      <c r="G11" s="70">
        <f t="shared" si="1"/>
        <v>0.7779578606158833</v>
      </c>
      <c r="H11" s="69">
        <f>SUM(H10,P10,X10)</f>
        <v>137</v>
      </c>
      <c r="I11" s="70">
        <f t="shared" si="2"/>
        <v>0.22204213938411668</v>
      </c>
      <c r="J11" s="98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</sheetData>
  <sheetProtection/>
  <mergeCells count="11">
    <mergeCell ref="N4:O4"/>
    <mergeCell ref="P4:Q4"/>
    <mergeCell ref="V4:W4"/>
    <mergeCell ref="A1:Y1"/>
    <mergeCell ref="A2:Y2"/>
    <mergeCell ref="F4:G4"/>
    <mergeCell ref="B3:I3"/>
    <mergeCell ref="X4:Y4"/>
    <mergeCell ref="J3:Q3"/>
    <mergeCell ref="R3:Y3"/>
    <mergeCell ref="H4:I4"/>
  </mergeCells>
  <printOptions/>
  <pageMargins left="0.7480314960629921" right="0.7480314960629921" top="0.984251968503937" bottom="0.984251968503937" header="0.5118110236220472" footer="0.5118110236220472"/>
  <pageSetup fitToWidth="2" fitToHeight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K42"/>
  <sheetViews>
    <sheetView zoomScale="75" zoomScaleNormal="75" zoomScalePageLayoutView="0" workbookViewId="0" topLeftCell="A1">
      <selection activeCell="A1" sqref="A1:J41"/>
    </sheetView>
  </sheetViews>
  <sheetFormatPr defaultColWidth="9.140625" defaultRowHeight="12.75"/>
  <cols>
    <col min="1" max="1" width="64.8515625" style="50" customWidth="1"/>
    <col min="2" max="2" width="15.00390625" style="60" customWidth="1"/>
    <col min="3" max="3" width="3.7109375" style="60" customWidth="1"/>
    <col min="4" max="4" width="6.7109375" style="60" customWidth="1"/>
    <col min="5" max="5" width="8.28125" style="60" customWidth="1"/>
    <col min="6" max="6" width="7.7109375" style="60" customWidth="1"/>
    <col min="7" max="7" width="6.7109375" style="60" customWidth="1"/>
    <col min="8" max="8" width="7.8515625" style="60" customWidth="1"/>
    <col min="9" max="10" width="7.140625" style="60" customWidth="1"/>
    <col min="11" max="16384" width="9.140625" style="50" customWidth="1"/>
  </cols>
  <sheetData>
    <row r="1" spans="1:10" ht="36.75" customHeight="1">
      <c r="A1" s="204" t="s">
        <v>129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20.25">
      <c r="A2" s="207" t="s">
        <v>144</v>
      </c>
      <c r="B2" s="222"/>
      <c r="C2" s="222"/>
      <c r="D2" s="222"/>
      <c r="E2" s="222"/>
      <c r="F2" s="222"/>
      <c r="G2" s="222"/>
      <c r="H2" s="222"/>
      <c r="I2" s="222"/>
      <c r="J2" s="223"/>
    </row>
    <row r="3" spans="1:10" ht="150" customHeight="1">
      <c r="A3" s="51" t="s">
        <v>68</v>
      </c>
      <c r="B3" s="52" t="s">
        <v>69</v>
      </c>
      <c r="C3" s="53" t="s">
        <v>3</v>
      </c>
      <c r="D3" s="54" t="s">
        <v>70</v>
      </c>
      <c r="E3" s="54" t="s">
        <v>71</v>
      </c>
      <c r="F3" s="54" t="s">
        <v>72</v>
      </c>
      <c r="G3" s="224" t="s">
        <v>73</v>
      </c>
      <c r="H3" s="225"/>
      <c r="I3" s="224" t="s">
        <v>74</v>
      </c>
      <c r="J3" s="225"/>
    </row>
    <row r="4" spans="1:10" ht="15">
      <c r="A4" s="55" t="s">
        <v>99</v>
      </c>
      <c r="B4" s="81" t="s">
        <v>6</v>
      </c>
      <c r="C4" s="85" t="s">
        <v>7</v>
      </c>
      <c r="D4" s="116">
        <v>46</v>
      </c>
      <c r="E4" s="62">
        <f>SUM(G4,I4)</f>
        <v>28</v>
      </c>
      <c r="F4" s="118">
        <f>E4/D4</f>
        <v>0.6086956521739131</v>
      </c>
      <c r="G4" s="62">
        <v>25</v>
      </c>
      <c r="H4" s="118">
        <f>G4/E4</f>
        <v>0.8928571428571429</v>
      </c>
      <c r="I4" s="62">
        <v>3</v>
      </c>
      <c r="J4" s="118">
        <f>I4/E4</f>
        <v>0.10714285714285714</v>
      </c>
    </row>
    <row r="5" spans="1:10" ht="15">
      <c r="A5" s="55" t="s">
        <v>100</v>
      </c>
      <c r="B5" s="81" t="s">
        <v>6</v>
      </c>
      <c r="C5" s="85" t="s">
        <v>7</v>
      </c>
      <c r="D5" s="116">
        <v>46</v>
      </c>
      <c r="E5" s="62">
        <f aca="true" t="shared" si="0" ref="E5:E10">SUM(G5,I5)</f>
        <v>28</v>
      </c>
      <c r="F5" s="118">
        <f aca="true" t="shared" si="1" ref="F5:F37">E5/D5</f>
        <v>0.6086956521739131</v>
      </c>
      <c r="G5" s="62">
        <v>23</v>
      </c>
      <c r="H5" s="118">
        <f aca="true" t="shared" si="2" ref="H5:H37">G5/E5</f>
        <v>0.8214285714285714</v>
      </c>
      <c r="I5" s="62">
        <v>5</v>
      </c>
      <c r="J5" s="118">
        <f aca="true" t="shared" si="3" ref="J5:J37">I5/E5</f>
        <v>0.17857142857142858</v>
      </c>
    </row>
    <row r="6" spans="1:10" ht="25.5">
      <c r="A6" s="55" t="s">
        <v>101</v>
      </c>
      <c r="B6" s="81" t="s">
        <v>6</v>
      </c>
      <c r="C6" s="85" t="s">
        <v>7</v>
      </c>
      <c r="D6" s="116">
        <v>46</v>
      </c>
      <c r="E6" s="62">
        <f t="shared" si="0"/>
        <v>27</v>
      </c>
      <c r="F6" s="118">
        <f t="shared" si="1"/>
        <v>0.5869565217391305</v>
      </c>
      <c r="G6" s="62">
        <v>11</v>
      </c>
      <c r="H6" s="118">
        <f t="shared" si="2"/>
        <v>0.4074074074074074</v>
      </c>
      <c r="I6" s="62">
        <v>16</v>
      </c>
      <c r="J6" s="118">
        <f t="shared" si="3"/>
        <v>0.5925925925925926</v>
      </c>
    </row>
    <row r="7" spans="1:10" ht="15">
      <c r="A7" s="55" t="s">
        <v>102</v>
      </c>
      <c r="B7" s="81" t="s">
        <v>6</v>
      </c>
      <c r="C7" s="85" t="s">
        <v>7</v>
      </c>
      <c r="D7" s="116">
        <v>46</v>
      </c>
      <c r="E7" s="62">
        <f t="shared" si="0"/>
        <v>21</v>
      </c>
      <c r="F7" s="118">
        <f t="shared" si="1"/>
        <v>0.45652173913043476</v>
      </c>
      <c r="G7" s="62">
        <v>17</v>
      </c>
      <c r="H7" s="118">
        <f t="shared" si="2"/>
        <v>0.8095238095238095</v>
      </c>
      <c r="I7" s="62">
        <v>4</v>
      </c>
      <c r="J7" s="118">
        <f t="shared" si="3"/>
        <v>0.19047619047619047</v>
      </c>
    </row>
    <row r="8" spans="1:10" ht="25.5">
      <c r="A8" s="55" t="s">
        <v>103</v>
      </c>
      <c r="B8" s="76" t="s">
        <v>8</v>
      </c>
      <c r="C8" s="78" t="s">
        <v>7</v>
      </c>
      <c r="D8" s="116">
        <v>46</v>
      </c>
      <c r="E8" s="62">
        <f t="shared" si="0"/>
        <v>37</v>
      </c>
      <c r="F8" s="118">
        <f t="shared" si="1"/>
        <v>0.8043478260869565</v>
      </c>
      <c r="G8" s="62">
        <v>28</v>
      </c>
      <c r="H8" s="118">
        <f t="shared" si="2"/>
        <v>0.7567567567567568</v>
      </c>
      <c r="I8" s="62">
        <v>9</v>
      </c>
      <c r="J8" s="118">
        <f t="shared" si="3"/>
        <v>0.24324324324324326</v>
      </c>
    </row>
    <row r="9" spans="1:10" ht="15">
      <c r="A9" s="55" t="s">
        <v>104</v>
      </c>
      <c r="B9" s="79" t="s">
        <v>8</v>
      </c>
      <c r="C9" s="80" t="s">
        <v>7</v>
      </c>
      <c r="D9" s="116">
        <v>46</v>
      </c>
      <c r="E9" s="64">
        <f t="shared" si="0"/>
        <v>33</v>
      </c>
      <c r="F9" s="118">
        <f t="shared" si="1"/>
        <v>0.717391304347826</v>
      </c>
      <c r="G9" s="62">
        <v>29</v>
      </c>
      <c r="H9" s="118">
        <f t="shared" si="2"/>
        <v>0.8787878787878788</v>
      </c>
      <c r="I9" s="62">
        <v>4</v>
      </c>
      <c r="J9" s="118">
        <f t="shared" si="3"/>
        <v>0.12121212121212122</v>
      </c>
    </row>
    <row r="10" spans="1:10" ht="25.5">
      <c r="A10" s="55" t="s">
        <v>105</v>
      </c>
      <c r="B10" s="79" t="s">
        <v>8</v>
      </c>
      <c r="C10" s="80" t="s">
        <v>7</v>
      </c>
      <c r="D10" s="116">
        <v>46</v>
      </c>
      <c r="E10" s="64">
        <f t="shared" si="0"/>
        <v>27</v>
      </c>
      <c r="F10" s="118">
        <f t="shared" si="1"/>
        <v>0.5869565217391305</v>
      </c>
      <c r="G10" s="117">
        <v>24</v>
      </c>
      <c r="H10" s="118">
        <f t="shared" si="2"/>
        <v>0.8888888888888888</v>
      </c>
      <c r="I10" s="117">
        <v>3</v>
      </c>
      <c r="J10" s="118">
        <f t="shared" si="3"/>
        <v>0.1111111111111111</v>
      </c>
    </row>
    <row r="11" spans="1:63" s="58" customFormat="1" ht="15">
      <c r="A11" s="219" t="s">
        <v>75</v>
      </c>
      <c r="B11" s="220"/>
      <c r="C11" s="221"/>
      <c r="D11" s="65">
        <f>SUM(D4:D10)</f>
        <v>322</v>
      </c>
      <c r="E11" s="65">
        <f>SUM(E4:E10)</f>
        <v>201</v>
      </c>
      <c r="F11" s="66">
        <f t="shared" si="1"/>
        <v>0.6242236024844721</v>
      </c>
      <c r="G11" s="65">
        <f>SUM(G4:G10)</f>
        <v>157</v>
      </c>
      <c r="H11" s="66">
        <f t="shared" si="2"/>
        <v>0.7810945273631841</v>
      </c>
      <c r="I11" s="65">
        <f>SUM(I4:I10)</f>
        <v>44</v>
      </c>
      <c r="J11" s="66">
        <f t="shared" si="3"/>
        <v>0.21890547263681592</v>
      </c>
      <c r="K11" s="50"/>
      <c r="L11" s="50"/>
      <c r="M11" s="50"/>
      <c r="N11" s="50"/>
      <c r="O11" s="50"/>
      <c r="P11" s="50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</row>
    <row r="12" spans="1:10" ht="25.5">
      <c r="A12" s="55" t="s">
        <v>106</v>
      </c>
      <c r="B12" s="83" t="s">
        <v>76</v>
      </c>
      <c r="C12" s="84" t="s">
        <v>63</v>
      </c>
      <c r="D12" s="116">
        <v>44</v>
      </c>
      <c r="E12" s="63">
        <f aca="true" t="shared" si="4" ref="E12:E26">SUM(G12,I12)</f>
        <v>20</v>
      </c>
      <c r="F12" s="118">
        <f t="shared" si="1"/>
        <v>0.45454545454545453</v>
      </c>
      <c r="G12" s="62">
        <v>17</v>
      </c>
      <c r="H12" s="118">
        <f t="shared" si="2"/>
        <v>0.85</v>
      </c>
      <c r="I12" s="62">
        <v>3</v>
      </c>
      <c r="J12" s="118">
        <f t="shared" si="3"/>
        <v>0.15</v>
      </c>
    </row>
    <row r="13" spans="1:10" ht="25.5">
      <c r="A13" s="55" t="s">
        <v>107</v>
      </c>
      <c r="B13" s="81" t="s">
        <v>76</v>
      </c>
      <c r="C13" s="85" t="s">
        <v>77</v>
      </c>
      <c r="D13" s="116">
        <v>44</v>
      </c>
      <c r="E13" s="62">
        <f t="shared" si="4"/>
        <v>25</v>
      </c>
      <c r="F13" s="118">
        <f t="shared" si="1"/>
        <v>0.5681818181818182</v>
      </c>
      <c r="G13" s="62">
        <v>16</v>
      </c>
      <c r="H13" s="118">
        <f t="shared" si="2"/>
        <v>0.64</v>
      </c>
      <c r="I13" s="62">
        <v>9</v>
      </c>
      <c r="J13" s="118">
        <f t="shared" si="3"/>
        <v>0.36</v>
      </c>
    </row>
    <row r="14" spans="1:10" ht="25.5">
      <c r="A14" s="55" t="s">
        <v>108</v>
      </c>
      <c r="B14" s="81" t="s">
        <v>76</v>
      </c>
      <c r="C14" s="86" t="s">
        <v>63</v>
      </c>
      <c r="D14" s="116">
        <v>44</v>
      </c>
      <c r="E14" s="64">
        <f t="shared" si="4"/>
        <v>27</v>
      </c>
      <c r="F14" s="118">
        <f t="shared" si="1"/>
        <v>0.6136363636363636</v>
      </c>
      <c r="G14" s="62">
        <v>20</v>
      </c>
      <c r="H14" s="118">
        <f t="shared" si="2"/>
        <v>0.7407407407407407</v>
      </c>
      <c r="I14" s="62">
        <v>7</v>
      </c>
      <c r="J14" s="118">
        <f t="shared" si="3"/>
        <v>0.25925925925925924</v>
      </c>
    </row>
    <row r="15" spans="1:10" ht="38.25">
      <c r="A15" s="55" t="s">
        <v>109</v>
      </c>
      <c r="B15" s="81" t="s">
        <v>78</v>
      </c>
      <c r="C15" s="82" t="s">
        <v>63</v>
      </c>
      <c r="D15" s="116">
        <v>36</v>
      </c>
      <c r="E15" s="64">
        <f t="shared" si="4"/>
        <v>17</v>
      </c>
      <c r="F15" s="118">
        <f t="shared" si="1"/>
        <v>0.4722222222222222</v>
      </c>
      <c r="G15" s="62">
        <v>14</v>
      </c>
      <c r="H15" s="118">
        <f t="shared" si="2"/>
        <v>0.8235294117647058</v>
      </c>
      <c r="I15" s="62">
        <v>3</v>
      </c>
      <c r="J15" s="118">
        <f t="shared" si="3"/>
        <v>0.17647058823529413</v>
      </c>
    </row>
    <row r="16" spans="1:10" ht="15">
      <c r="A16" s="55" t="s">
        <v>110</v>
      </c>
      <c r="B16" s="76" t="s">
        <v>79</v>
      </c>
      <c r="C16" s="77" t="s">
        <v>63</v>
      </c>
      <c r="D16" s="117">
        <v>44</v>
      </c>
      <c r="E16" s="64">
        <f t="shared" si="4"/>
        <v>30</v>
      </c>
      <c r="F16" s="118">
        <f t="shared" si="1"/>
        <v>0.6818181818181818</v>
      </c>
      <c r="G16" s="117">
        <v>18</v>
      </c>
      <c r="H16" s="118">
        <f t="shared" si="2"/>
        <v>0.6</v>
      </c>
      <c r="I16" s="117">
        <v>12</v>
      </c>
      <c r="J16" s="118">
        <f t="shared" si="3"/>
        <v>0.4</v>
      </c>
    </row>
    <row r="17" spans="1:10" ht="15">
      <c r="A17" s="55" t="s">
        <v>111</v>
      </c>
      <c r="B17" s="76" t="s">
        <v>79</v>
      </c>
      <c r="C17" s="77" t="s">
        <v>63</v>
      </c>
      <c r="D17" s="117">
        <v>44</v>
      </c>
      <c r="E17" s="64">
        <f t="shared" si="4"/>
        <v>14</v>
      </c>
      <c r="F17" s="118">
        <f t="shared" si="1"/>
        <v>0.3181818181818182</v>
      </c>
      <c r="G17" s="117">
        <v>11</v>
      </c>
      <c r="H17" s="118">
        <f t="shared" si="2"/>
        <v>0.7857142857142857</v>
      </c>
      <c r="I17" s="117">
        <v>3</v>
      </c>
      <c r="J17" s="118">
        <f t="shared" si="3"/>
        <v>0.21428571428571427</v>
      </c>
    </row>
    <row r="18" spans="1:10" ht="15">
      <c r="A18" s="55" t="s">
        <v>31</v>
      </c>
      <c r="B18" s="76" t="s">
        <v>79</v>
      </c>
      <c r="C18" s="77" t="s">
        <v>63</v>
      </c>
      <c r="D18" s="117">
        <v>44</v>
      </c>
      <c r="E18" s="64">
        <f t="shared" si="4"/>
        <v>20</v>
      </c>
      <c r="F18" s="118">
        <f t="shared" si="1"/>
        <v>0.45454545454545453</v>
      </c>
      <c r="G18" s="117">
        <v>8</v>
      </c>
      <c r="H18" s="118">
        <f t="shared" si="2"/>
        <v>0.4</v>
      </c>
      <c r="I18" s="117">
        <v>12</v>
      </c>
      <c r="J18" s="118">
        <f t="shared" si="3"/>
        <v>0.6</v>
      </c>
    </row>
    <row r="19" spans="1:10" ht="15">
      <c r="A19" s="55" t="s">
        <v>112</v>
      </c>
      <c r="B19" s="76" t="s">
        <v>80</v>
      </c>
      <c r="C19" s="77" t="s">
        <v>63</v>
      </c>
      <c r="D19" s="117">
        <v>22</v>
      </c>
      <c r="E19" s="64">
        <f>SUM(G19,I19)</f>
        <v>11</v>
      </c>
      <c r="F19" s="118">
        <f t="shared" si="1"/>
        <v>0.5</v>
      </c>
      <c r="G19" s="117">
        <v>11</v>
      </c>
      <c r="H19" s="118">
        <f>G19/E19</f>
        <v>1</v>
      </c>
      <c r="I19" s="117">
        <v>0</v>
      </c>
      <c r="J19" s="118">
        <f>I19/E19</f>
        <v>0</v>
      </c>
    </row>
    <row r="20" spans="1:10" ht="15">
      <c r="A20" s="55" t="s">
        <v>113</v>
      </c>
      <c r="B20" s="76" t="s">
        <v>80</v>
      </c>
      <c r="C20" s="77" t="s">
        <v>63</v>
      </c>
      <c r="D20" s="117">
        <v>22</v>
      </c>
      <c r="E20" s="64">
        <f>SUM(G20,I20)</f>
        <v>11</v>
      </c>
      <c r="F20" s="118">
        <f t="shared" si="1"/>
        <v>0.5</v>
      </c>
      <c r="G20" s="117">
        <v>9</v>
      </c>
      <c r="H20" s="118">
        <f>G20/E20</f>
        <v>0.8181818181818182</v>
      </c>
      <c r="I20" s="117">
        <v>2</v>
      </c>
      <c r="J20" s="118">
        <f>I20/E20</f>
        <v>0.18181818181818182</v>
      </c>
    </row>
    <row r="21" spans="1:10" ht="15">
      <c r="A21" s="55" t="s">
        <v>114</v>
      </c>
      <c r="B21" s="76" t="s">
        <v>80</v>
      </c>
      <c r="C21" s="77" t="s">
        <v>63</v>
      </c>
      <c r="D21" s="117">
        <v>22</v>
      </c>
      <c r="E21" s="64">
        <f>SUM(G21,I21)</f>
        <v>11</v>
      </c>
      <c r="F21" s="118">
        <f t="shared" si="1"/>
        <v>0.5</v>
      </c>
      <c r="G21" s="117">
        <v>8</v>
      </c>
      <c r="H21" s="118">
        <f>G21/E21</f>
        <v>0.7272727272727273</v>
      </c>
      <c r="I21" s="117">
        <v>3</v>
      </c>
      <c r="J21" s="118">
        <f>I21/E21</f>
        <v>0.2727272727272727</v>
      </c>
    </row>
    <row r="22" spans="1:10" ht="15">
      <c r="A22" s="55" t="s">
        <v>37</v>
      </c>
      <c r="B22" s="74" t="s">
        <v>81</v>
      </c>
      <c r="C22" s="75" t="s">
        <v>63</v>
      </c>
      <c r="D22" s="117">
        <v>44</v>
      </c>
      <c r="E22" s="64">
        <f t="shared" si="4"/>
        <v>24</v>
      </c>
      <c r="F22" s="118">
        <f t="shared" si="1"/>
        <v>0.5454545454545454</v>
      </c>
      <c r="G22" s="117">
        <v>24</v>
      </c>
      <c r="H22" s="118">
        <f t="shared" si="2"/>
        <v>1</v>
      </c>
      <c r="I22" s="117">
        <v>0</v>
      </c>
      <c r="J22" s="118">
        <f t="shared" si="3"/>
        <v>0</v>
      </c>
    </row>
    <row r="23" spans="1:10" ht="25.5">
      <c r="A23" s="55" t="s">
        <v>115</v>
      </c>
      <c r="B23" s="74" t="s">
        <v>81</v>
      </c>
      <c r="C23" s="75" t="s">
        <v>63</v>
      </c>
      <c r="D23" s="117">
        <v>44</v>
      </c>
      <c r="E23" s="64">
        <f t="shared" si="4"/>
        <v>29</v>
      </c>
      <c r="F23" s="118">
        <f t="shared" si="1"/>
        <v>0.6590909090909091</v>
      </c>
      <c r="G23" s="117">
        <v>26</v>
      </c>
      <c r="H23" s="118">
        <f t="shared" si="2"/>
        <v>0.896551724137931</v>
      </c>
      <c r="I23" s="117">
        <v>3</v>
      </c>
      <c r="J23" s="118">
        <f t="shared" si="3"/>
        <v>0.10344827586206896</v>
      </c>
    </row>
    <row r="24" spans="1:10" ht="15">
      <c r="A24" s="55" t="s">
        <v>116</v>
      </c>
      <c r="B24" s="74" t="s">
        <v>81</v>
      </c>
      <c r="C24" s="75" t="s">
        <v>63</v>
      </c>
      <c r="D24" s="117">
        <v>44</v>
      </c>
      <c r="E24" s="64">
        <f t="shared" si="4"/>
        <v>28</v>
      </c>
      <c r="F24" s="118">
        <f t="shared" si="1"/>
        <v>0.6363636363636364</v>
      </c>
      <c r="G24" s="117">
        <v>25</v>
      </c>
      <c r="H24" s="118">
        <f t="shared" si="2"/>
        <v>0.8928571428571429</v>
      </c>
      <c r="I24" s="117">
        <v>3</v>
      </c>
      <c r="J24" s="118">
        <f t="shared" si="3"/>
        <v>0.10714285714285714</v>
      </c>
    </row>
    <row r="25" spans="1:10" ht="15">
      <c r="A25" s="55" t="s">
        <v>117</v>
      </c>
      <c r="B25" s="74" t="s">
        <v>82</v>
      </c>
      <c r="C25" s="75" t="s">
        <v>63</v>
      </c>
      <c r="D25" s="64">
        <v>0</v>
      </c>
      <c r="E25" s="64">
        <f t="shared" si="4"/>
        <v>0</v>
      </c>
      <c r="F25" s="118"/>
      <c r="G25" s="117">
        <v>0</v>
      </c>
      <c r="H25" s="118"/>
      <c r="I25" s="117">
        <v>0</v>
      </c>
      <c r="J25" s="118"/>
    </row>
    <row r="26" spans="1:10" ht="25.5">
      <c r="A26" s="55" t="s">
        <v>118</v>
      </c>
      <c r="B26" s="74" t="s">
        <v>82</v>
      </c>
      <c r="C26" s="75" t="s">
        <v>63</v>
      </c>
      <c r="D26" s="64">
        <v>0</v>
      </c>
      <c r="E26" s="64">
        <f t="shared" si="4"/>
        <v>0</v>
      </c>
      <c r="F26" s="118"/>
      <c r="G26" s="117">
        <v>0</v>
      </c>
      <c r="H26" s="118"/>
      <c r="I26" s="117">
        <v>0</v>
      </c>
      <c r="J26" s="118"/>
    </row>
    <row r="27" spans="1:63" s="58" customFormat="1" ht="15">
      <c r="A27" s="219" t="s">
        <v>83</v>
      </c>
      <c r="B27" s="220"/>
      <c r="C27" s="221"/>
      <c r="D27" s="65">
        <f>SUM(D12:D26)</f>
        <v>498</v>
      </c>
      <c r="E27" s="65">
        <f>SUM(E12:E26)</f>
        <v>267</v>
      </c>
      <c r="F27" s="66">
        <f t="shared" si="1"/>
        <v>0.536144578313253</v>
      </c>
      <c r="G27" s="65">
        <f>SUM(G12:G26)</f>
        <v>207</v>
      </c>
      <c r="H27" s="66">
        <f t="shared" si="2"/>
        <v>0.7752808988764045</v>
      </c>
      <c r="I27" s="65">
        <f>SUM(I12:I26)</f>
        <v>60</v>
      </c>
      <c r="J27" s="66">
        <f t="shared" si="3"/>
        <v>0.2247191011235955</v>
      </c>
      <c r="K27" s="50"/>
      <c r="L27" s="50"/>
      <c r="M27" s="50"/>
      <c r="N27" s="50"/>
      <c r="O27" s="50"/>
      <c r="P27" s="50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</row>
    <row r="28" spans="1:10" ht="15">
      <c r="A28" s="55" t="s">
        <v>48</v>
      </c>
      <c r="B28" s="81" t="s">
        <v>84</v>
      </c>
      <c r="C28" s="82" t="s">
        <v>85</v>
      </c>
      <c r="D28" s="116">
        <v>42</v>
      </c>
      <c r="E28" s="63">
        <f aca="true" t="shared" si="5" ref="E28:E36">SUM(G28,I28)</f>
        <v>30</v>
      </c>
      <c r="F28" s="118">
        <f t="shared" si="1"/>
        <v>0.7142857142857143</v>
      </c>
      <c r="G28" s="62">
        <v>30</v>
      </c>
      <c r="H28" s="118">
        <f t="shared" si="2"/>
        <v>1</v>
      </c>
      <c r="I28" s="62">
        <v>0</v>
      </c>
      <c r="J28" s="118">
        <f t="shared" si="3"/>
        <v>0</v>
      </c>
    </row>
    <row r="29" spans="1:10" ht="25.5">
      <c r="A29" s="55" t="s">
        <v>49</v>
      </c>
      <c r="B29" s="81" t="s">
        <v>84</v>
      </c>
      <c r="C29" s="82" t="s">
        <v>85</v>
      </c>
      <c r="D29" s="116">
        <v>42</v>
      </c>
      <c r="E29" s="62">
        <f t="shared" si="5"/>
        <v>13</v>
      </c>
      <c r="F29" s="118">
        <f t="shared" si="1"/>
        <v>0.30952380952380953</v>
      </c>
      <c r="G29" s="62">
        <v>7</v>
      </c>
      <c r="H29" s="118">
        <f t="shared" si="2"/>
        <v>0.5384615384615384</v>
      </c>
      <c r="I29" s="62">
        <v>6</v>
      </c>
      <c r="J29" s="118">
        <f t="shared" si="3"/>
        <v>0.46153846153846156</v>
      </c>
    </row>
    <row r="30" spans="1:10" ht="25.5">
      <c r="A30" s="55" t="s">
        <v>119</v>
      </c>
      <c r="B30" s="81" t="s">
        <v>86</v>
      </c>
      <c r="C30" s="82" t="s">
        <v>85</v>
      </c>
      <c r="D30" s="116">
        <v>39</v>
      </c>
      <c r="E30" s="62">
        <f t="shared" si="5"/>
        <v>31</v>
      </c>
      <c r="F30" s="118">
        <f t="shared" si="1"/>
        <v>0.7948717948717948</v>
      </c>
      <c r="G30" s="62">
        <v>21</v>
      </c>
      <c r="H30" s="118">
        <f t="shared" si="2"/>
        <v>0.6774193548387096</v>
      </c>
      <c r="I30" s="62">
        <v>10</v>
      </c>
      <c r="J30" s="118">
        <f t="shared" si="3"/>
        <v>0.3225806451612903</v>
      </c>
    </row>
    <row r="31" spans="1:10" ht="25.5">
      <c r="A31" s="55" t="s">
        <v>120</v>
      </c>
      <c r="B31" s="81" t="s">
        <v>86</v>
      </c>
      <c r="C31" s="82" t="s">
        <v>85</v>
      </c>
      <c r="D31" s="116">
        <v>39</v>
      </c>
      <c r="E31" s="62">
        <f t="shared" si="5"/>
        <v>14</v>
      </c>
      <c r="F31" s="118">
        <f t="shared" si="1"/>
        <v>0.358974358974359</v>
      </c>
      <c r="G31" s="62">
        <v>6</v>
      </c>
      <c r="H31" s="118">
        <f t="shared" si="2"/>
        <v>0.42857142857142855</v>
      </c>
      <c r="I31" s="62">
        <v>8</v>
      </c>
      <c r="J31" s="118">
        <f t="shared" si="3"/>
        <v>0.5714285714285714</v>
      </c>
    </row>
    <row r="32" spans="1:10" ht="15">
      <c r="A32" s="55" t="s">
        <v>121</v>
      </c>
      <c r="B32" s="76" t="s">
        <v>80</v>
      </c>
      <c r="C32" s="77" t="s">
        <v>85</v>
      </c>
      <c r="D32" s="117">
        <v>23</v>
      </c>
      <c r="E32" s="64">
        <f t="shared" si="5"/>
        <v>11</v>
      </c>
      <c r="F32" s="118">
        <f t="shared" si="1"/>
        <v>0.4782608695652174</v>
      </c>
      <c r="G32" s="117">
        <v>11</v>
      </c>
      <c r="H32" s="118">
        <f t="shared" si="2"/>
        <v>1</v>
      </c>
      <c r="I32" s="117">
        <v>0</v>
      </c>
      <c r="J32" s="118">
        <f t="shared" si="3"/>
        <v>0</v>
      </c>
    </row>
    <row r="33" spans="1:10" ht="25.5">
      <c r="A33" s="55" t="s">
        <v>36</v>
      </c>
      <c r="B33" s="76" t="s">
        <v>80</v>
      </c>
      <c r="C33" s="77" t="s">
        <v>85</v>
      </c>
      <c r="D33" s="117">
        <v>23</v>
      </c>
      <c r="E33" s="64">
        <f t="shared" si="5"/>
        <v>13</v>
      </c>
      <c r="F33" s="118">
        <f t="shared" si="1"/>
        <v>0.5652173913043478</v>
      </c>
      <c r="G33" s="117">
        <v>11</v>
      </c>
      <c r="H33" s="118">
        <f t="shared" si="2"/>
        <v>0.8461538461538461</v>
      </c>
      <c r="I33" s="117">
        <v>2</v>
      </c>
      <c r="J33" s="118">
        <f t="shared" si="3"/>
        <v>0.15384615384615385</v>
      </c>
    </row>
    <row r="34" spans="1:10" ht="25.5">
      <c r="A34" s="55" t="s">
        <v>122</v>
      </c>
      <c r="B34" s="74" t="s">
        <v>81</v>
      </c>
      <c r="C34" s="75" t="s">
        <v>85</v>
      </c>
      <c r="D34" s="117">
        <v>42</v>
      </c>
      <c r="E34" s="64">
        <f t="shared" si="5"/>
        <v>20</v>
      </c>
      <c r="F34" s="118">
        <f t="shared" si="1"/>
        <v>0.47619047619047616</v>
      </c>
      <c r="G34" s="117">
        <v>17</v>
      </c>
      <c r="H34" s="118">
        <f t="shared" si="2"/>
        <v>0.85</v>
      </c>
      <c r="I34" s="117">
        <v>3</v>
      </c>
      <c r="J34" s="118">
        <f t="shared" si="3"/>
        <v>0.15</v>
      </c>
    </row>
    <row r="35" spans="1:10" ht="25.5">
      <c r="A35" s="55" t="s">
        <v>123</v>
      </c>
      <c r="B35" s="74" t="s">
        <v>87</v>
      </c>
      <c r="C35" s="75" t="s">
        <v>85</v>
      </c>
      <c r="D35" s="117">
        <v>23</v>
      </c>
      <c r="E35" s="64">
        <f t="shared" si="5"/>
        <v>12</v>
      </c>
      <c r="F35" s="118">
        <f t="shared" si="1"/>
        <v>0.5217391304347826</v>
      </c>
      <c r="G35" s="117">
        <v>9</v>
      </c>
      <c r="H35" s="118">
        <f t="shared" si="2"/>
        <v>0.75</v>
      </c>
      <c r="I35" s="117">
        <v>3</v>
      </c>
      <c r="J35" s="118">
        <f t="shared" si="3"/>
        <v>0.25</v>
      </c>
    </row>
    <row r="36" spans="1:10" ht="15">
      <c r="A36" s="55" t="s">
        <v>45</v>
      </c>
      <c r="B36" s="74" t="s">
        <v>87</v>
      </c>
      <c r="C36" s="75" t="s">
        <v>85</v>
      </c>
      <c r="D36" s="117">
        <v>23</v>
      </c>
      <c r="E36" s="64">
        <f t="shared" si="5"/>
        <v>5</v>
      </c>
      <c r="F36" s="118">
        <f t="shared" si="1"/>
        <v>0.21739130434782608</v>
      </c>
      <c r="G36" s="117">
        <v>4</v>
      </c>
      <c r="H36" s="118">
        <f t="shared" si="2"/>
        <v>0.8</v>
      </c>
      <c r="I36" s="117">
        <v>1</v>
      </c>
      <c r="J36" s="118">
        <f t="shared" si="3"/>
        <v>0.2</v>
      </c>
    </row>
    <row r="37" spans="1:10" ht="15">
      <c r="A37" s="219" t="s">
        <v>88</v>
      </c>
      <c r="B37" s="220"/>
      <c r="C37" s="221"/>
      <c r="D37" s="107">
        <f>SUM(D28:D36)</f>
        <v>296</v>
      </c>
      <c r="E37" s="107">
        <f>SUM(E28:E36)</f>
        <v>149</v>
      </c>
      <c r="F37" s="66">
        <f t="shared" si="1"/>
        <v>0.5033783783783784</v>
      </c>
      <c r="G37" s="107">
        <f>SUM(G28:G36)</f>
        <v>116</v>
      </c>
      <c r="H37" s="66">
        <f t="shared" si="2"/>
        <v>0.7785234899328859</v>
      </c>
      <c r="I37" s="107">
        <f>SUM(I28:I36)</f>
        <v>33</v>
      </c>
      <c r="J37" s="66">
        <f t="shared" si="3"/>
        <v>0.2214765100671141</v>
      </c>
    </row>
    <row r="38" spans="1:10" ht="15.75">
      <c r="A38" s="229" t="s">
        <v>89</v>
      </c>
      <c r="B38" s="230"/>
      <c r="C38" s="231"/>
      <c r="D38" s="108">
        <f>D11+D27+D37</f>
        <v>1116</v>
      </c>
      <c r="E38" s="108">
        <f>E11+E27+E37</f>
        <v>617</v>
      </c>
      <c r="F38" s="109">
        <f>E38/D38</f>
        <v>0.5528673835125448</v>
      </c>
      <c r="G38" s="108">
        <f>G11+G27+G37</f>
        <v>480</v>
      </c>
      <c r="H38" s="109">
        <f>G38/E38</f>
        <v>0.7779578606158833</v>
      </c>
      <c r="I38" s="108">
        <f>I11+I27+I37</f>
        <v>137</v>
      </c>
      <c r="J38" s="109">
        <f>I38/E38</f>
        <v>0.22204213938411668</v>
      </c>
    </row>
    <row r="39" spans="1:10" ht="15.75">
      <c r="A39" s="232" t="s">
        <v>90</v>
      </c>
      <c r="B39" s="233"/>
      <c r="C39" s="234"/>
      <c r="D39" s="110">
        <f>D31+D30+D29+D28+D15+D14+D13+D12+D7+D6+D5+D4</f>
        <v>514</v>
      </c>
      <c r="E39" s="110">
        <f>E31+E30+E29+E28+E15+E14+E13+E12+E7+E6+E5+E4</f>
        <v>281</v>
      </c>
      <c r="F39" s="111">
        <f>E39/D39</f>
        <v>0.546692607003891</v>
      </c>
      <c r="G39" s="110">
        <f>G31+G30+G29+G28+G15+G14+G13+G12+G7+G6+G5+G4</f>
        <v>207</v>
      </c>
      <c r="H39" s="111">
        <f>G39/E39</f>
        <v>0.7366548042704626</v>
      </c>
      <c r="I39" s="110">
        <f>I31+I30+I29+I28+I15+I14+I13+I12+I7+I6+I5+I4</f>
        <v>74</v>
      </c>
      <c r="J39" s="111">
        <f>I39/E39</f>
        <v>0.26334519572953735</v>
      </c>
    </row>
    <row r="40" spans="1:10" ht="15.75">
      <c r="A40" s="235" t="s">
        <v>91</v>
      </c>
      <c r="B40" s="236"/>
      <c r="C40" s="237"/>
      <c r="D40" s="112">
        <f>D33+D32+D21+D20+D19+D18+D17+D16+D10+D9+D8</f>
        <v>382</v>
      </c>
      <c r="E40" s="112">
        <f>E33+E32+E21+E20+E19+E18+E17+E16+E10+E9+E8</f>
        <v>218</v>
      </c>
      <c r="F40" s="113">
        <f>E40/D40</f>
        <v>0.5706806282722513</v>
      </c>
      <c r="G40" s="112">
        <f>G33+G32+G21+G20+G19+G18+G17+G16+G10+G9+G8</f>
        <v>168</v>
      </c>
      <c r="H40" s="113">
        <f>G40/E40</f>
        <v>0.7706422018348624</v>
      </c>
      <c r="I40" s="112">
        <f>I33+I32+I21+I20+I19+I18+I17+I16+I10+I9+I8</f>
        <v>50</v>
      </c>
      <c r="J40" s="113">
        <f>I40/E40</f>
        <v>0.22935779816513763</v>
      </c>
    </row>
    <row r="41" spans="1:10" ht="15.75">
      <c r="A41" s="226" t="s">
        <v>92</v>
      </c>
      <c r="B41" s="227"/>
      <c r="C41" s="228"/>
      <c r="D41" s="114">
        <f>D36+D35+D34+D26+D25+D24+D23+D22</f>
        <v>220</v>
      </c>
      <c r="E41" s="114">
        <f>E36+E35+E34+E26+E25+E24+E23+E22</f>
        <v>118</v>
      </c>
      <c r="F41" s="115">
        <f>E41/D41</f>
        <v>0.5363636363636364</v>
      </c>
      <c r="G41" s="114">
        <f>G36+G35+G34+G26+G25+G24+G23+G22</f>
        <v>105</v>
      </c>
      <c r="H41" s="115">
        <f>G41/E41</f>
        <v>0.8898305084745762</v>
      </c>
      <c r="I41" s="114">
        <f>I36+I35+I34+I26+I25+I24+I23+I22</f>
        <v>13</v>
      </c>
      <c r="J41" s="115">
        <f>I41/E41</f>
        <v>0.11016949152542373</v>
      </c>
    </row>
    <row r="42" spans="1:3" ht="12.75">
      <c r="A42" s="59"/>
      <c r="B42" s="59"/>
      <c r="C42" s="59"/>
    </row>
  </sheetData>
  <sheetProtection/>
  <mergeCells count="11">
    <mergeCell ref="A41:C41"/>
    <mergeCell ref="A37:C37"/>
    <mergeCell ref="A38:C38"/>
    <mergeCell ref="A39:C39"/>
    <mergeCell ref="A40:C40"/>
    <mergeCell ref="A27:C27"/>
    <mergeCell ref="A11:C11"/>
    <mergeCell ref="A1:J1"/>
    <mergeCell ref="A2:J2"/>
    <mergeCell ref="G3:H3"/>
    <mergeCell ref="I3:J3"/>
  </mergeCells>
  <printOptions/>
  <pageMargins left="0.7480314960629921" right="0.7480314960629921" top="0.8267716535433072" bottom="0.7874015748031497" header="0.5118110236220472" footer="0.5118110236220472"/>
  <pageSetup fitToHeight="0" fitToWidth="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ΕΚΦΕ Καρδίτσας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2</dc:title>
  <dc:subject>Απολογισμός εργαστηρίων Φ.Ε. Λυκείων</dc:subject>
  <dc:creator>Σεραφείμ Μπίτσιος</dc:creator>
  <cp:keywords/>
  <dc:description/>
  <cp:lastModifiedBy>user</cp:lastModifiedBy>
  <cp:lastPrinted>2008-06-17T07:06:02Z</cp:lastPrinted>
  <dcterms:created xsi:type="dcterms:W3CDTF">2004-12-16T09:29:43Z</dcterms:created>
  <dcterms:modified xsi:type="dcterms:W3CDTF">2008-06-18T06:46:02Z</dcterms:modified>
  <cp:category/>
  <cp:version/>
  <cp:contentType/>
  <cp:contentStatus/>
</cp:coreProperties>
</file>