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 activeTab="2"/>
  </bookViews>
  <sheets>
    <sheet name="Συγκεντρωτικός Γυμνασίων" sheetId="4" r:id="rId1"/>
    <sheet name="Συγκεντρωτικός Λυκείων" sheetId="2" r:id="rId2"/>
    <sheet name="Συγκεντρωτικός ΕΠΑΛ" sheetId="3" r:id="rId3"/>
  </sheets>
  <definedNames>
    <definedName name="_xlnm.Print_Area" localSheetId="0">'Συγκεντρωτικός Γυμνασίων'!$A$1:$K$3</definedName>
    <definedName name="_xlnm.Print_Area" localSheetId="1">'Συγκεντρωτικός Λυκείων'!$A$1:$R$51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4" l="1"/>
  <c r="K51" i="4"/>
  <c r="L50" i="4"/>
  <c r="K50" i="4"/>
  <c r="L49" i="4"/>
  <c r="K49" i="4"/>
  <c r="L48" i="4"/>
  <c r="K48" i="4"/>
  <c r="K47" i="4"/>
  <c r="L47" i="4"/>
  <c r="K46" i="4"/>
  <c r="L46" i="4"/>
  <c r="K45" i="4"/>
  <c r="L45" i="4"/>
  <c r="K44" i="4"/>
  <c r="L44" i="4"/>
  <c r="L43" i="4"/>
  <c r="K43" i="4"/>
  <c r="L42" i="4"/>
  <c r="K42" i="4"/>
  <c r="L41" i="4"/>
  <c r="K41" i="4"/>
  <c r="L40" i="4"/>
  <c r="K40" i="4"/>
  <c r="M40" i="4" s="1"/>
  <c r="L39" i="4"/>
  <c r="K39" i="4"/>
  <c r="M39" i="4" s="1"/>
  <c r="L38" i="4"/>
  <c r="K38" i="4"/>
  <c r="L37" i="4"/>
  <c r="K37" i="4"/>
  <c r="L36" i="4"/>
  <c r="K36" i="4"/>
  <c r="L35" i="4"/>
  <c r="K35" i="4"/>
  <c r="K34" i="4"/>
  <c r="L34" i="4"/>
  <c r="L33" i="4"/>
  <c r="K33" i="4"/>
  <c r="L32" i="4"/>
  <c r="K32" i="4"/>
  <c r="K31" i="4"/>
  <c r="L31" i="4"/>
  <c r="K30" i="4"/>
  <c r="L30" i="4"/>
  <c r="K29" i="4"/>
  <c r="L29" i="4"/>
  <c r="K28" i="4"/>
  <c r="L28" i="4"/>
  <c r="K27" i="4"/>
  <c r="L27" i="4"/>
  <c r="K26" i="4"/>
  <c r="L26" i="4"/>
  <c r="K25" i="4"/>
  <c r="L25" i="4"/>
  <c r="K24" i="4"/>
  <c r="L24" i="4"/>
  <c r="K23" i="4"/>
  <c r="L23" i="4"/>
  <c r="K22" i="4"/>
  <c r="L22" i="4"/>
  <c r="K21" i="4"/>
  <c r="L21" i="4"/>
  <c r="K20" i="4"/>
  <c r="L20" i="4"/>
  <c r="L19" i="4"/>
  <c r="K19" i="4"/>
  <c r="L18" i="4"/>
  <c r="K18" i="4"/>
  <c r="M18" i="4" s="1"/>
  <c r="L17" i="4"/>
  <c r="K17" i="4"/>
  <c r="M17" i="4" s="1"/>
  <c r="L16" i="4"/>
  <c r="K16" i="4"/>
  <c r="M16" i="4" s="1"/>
  <c r="L15" i="4"/>
  <c r="K15" i="4"/>
  <c r="L14" i="4"/>
  <c r="K14" i="4"/>
  <c r="L13" i="4"/>
  <c r="K13" i="4"/>
  <c r="M13" i="4" s="1"/>
  <c r="L12" i="4"/>
  <c r="K12" i="4"/>
  <c r="M12" i="4" s="1"/>
  <c r="L11" i="4"/>
  <c r="K11" i="4"/>
  <c r="L10" i="4"/>
  <c r="M10" i="4" s="1"/>
  <c r="Q10" i="4" s="1"/>
  <c r="K10" i="4"/>
  <c r="L9" i="4"/>
  <c r="K9" i="4"/>
  <c r="M9" i="4" s="1"/>
  <c r="Q9" i="4" s="1"/>
  <c r="L8" i="4"/>
  <c r="K8" i="4"/>
  <c r="M8" i="4" s="1"/>
  <c r="Q8" i="4" s="1"/>
  <c r="L7" i="4"/>
  <c r="K7" i="4"/>
  <c r="J25" i="3"/>
  <c r="I25" i="3"/>
  <c r="K25" i="3" s="1"/>
  <c r="O25" i="3" s="1"/>
  <c r="J24" i="3"/>
  <c r="I24" i="3"/>
  <c r="J23" i="3"/>
  <c r="I23" i="3"/>
  <c r="I22" i="3"/>
  <c r="J22" i="3"/>
  <c r="J21" i="3"/>
  <c r="I21" i="3"/>
  <c r="K21" i="3" s="1"/>
  <c r="O21" i="3" s="1"/>
  <c r="J20" i="3"/>
  <c r="I20" i="3"/>
  <c r="J19" i="3"/>
  <c r="I19" i="3"/>
  <c r="J18" i="3"/>
  <c r="I18" i="3"/>
  <c r="J17" i="3"/>
  <c r="I17" i="3"/>
  <c r="I16" i="3"/>
  <c r="J16" i="3"/>
  <c r="I15" i="3"/>
  <c r="J15" i="3"/>
  <c r="I14" i="3"/>
  <c r="J14" i="3"/>
  <c r="I13" i="3"/>
  <c r="J13" i="3"/>
  <c r="I12" i="3"/>
  <c r="J12" i="3"/>
  <c r="I11" i="3"/>
  <c r="J11" i="3"/>
  <c r="J10" i="3"/>
  <c r="I10" i="3"/>
  <c r="J9" i="3"/>
  <c r="I9" i="3"/>
  <c r="J8" i="3"/>
  <c r="I8" i="3"/>
  <c r="K8" i="2"/>
  <c r="M8" i="2" s="1"/>
  <c r="L8" i="2"/>
  <c r="L9" i="2"/>
  <c r="K9" i="2"/>
  <c r="M9" i="2" s="1"/>
  <c r="R9" i="2" s="1"/>
  <c r="L10" i="2"/>
  <c r="K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L23" i="2"/>
  <c r="K23" i="2"/>
  <c r="M23" i="2" s="1"/>
  <c r="R23" i="2" s="1"/>
  <c r="L24" i="2"/>
  <c r="K24" i="2"/>
  <c r="K25" i="2"/>
  <c r="L25" i="2"/>
  <c r="K26" i="2"/>
  <c r="L26" i="2"/>
  <c r="K27" i="2"/>
  <c r="L27" i="2"/>
  <c r="K28" i="2"/>
  <c r="L28" i="2"/>
  <c r="K29" i="2"/>
  <c r="L29" i="2"/>
  <c r="K30" i="2"/>
  <c r="M30" i="2" s="1"/>
  <c r="R30" i="2" s="1"/>
  <c r="L30" i="2"/>
  <c r="K31" i="2"/>
  <c r="L31" i="2"/>
  <c r="K32" i="2"/>
  <c r="L32" i="2"/>
  <c r="K33" i="2"/>
  <c r="L33" i="2"/>
  <c r="K34" i="2"/>
  <c r="M34" i="2" s="1"/>
  <c r="L34" i="2"/>
  <c r="K35" i="2"/>
  <c r="L35" i="2"/>
  <c r="L36" i="2"/>
  <c r="K36" i="2"/>
  <c r="L37" i="2"/>
  <c r="K37" i="2"/>
  <c r="M37" i="2" s="1"/>
  <c r="R37" i="2" s="1"/>
  <c r="L38" i="2"/>
  <c r="K38" i="2"/>
  <c r="K39" i="2"/>
  <c r="L39" i="2"/>
  <c r="K40" i="2"/>
  <c r="L40" i="2"/>
  <c r="L41" i="2"/>
  <c r="K41" i="2"/>
  <c r="M41" i="2" s="1"/>
  <c r="R41" i="2" s="1"/>
  <c r="L42" i="2"/>
  <c r="K42" i="2"/>
  <c r="K57" i="4" l="1"/>
  <c r="M34" i="4"/>
  <c r="K16" i="3"/>
  <c r="K22" i="3"/>
  <c r="K13" i="3"/>
  <c r="Q12" i="4"/>
  <c r="P12" i="4"/>
  <c r="Q13" i="4"/>
  <c r="P13" i="4"/>
  <c r="Q40" i="4"/>
  <c r="O40" i="4"/>
  <c r="L56" i="4"/>
  <c r="M50" i="4"/>
  <c r="Q50" i="4" s="1"/>
  <c r="O50" i="4"/>
  <c r="L54" i="4"/>
  <c r="L59" i="4"/>
  <c r="L52" i="4"/>
  <c r="O10" i="4"/>
  <c r="K58" i="4"/>
  <c r="O16" i="4"/>
  <c r="Q16" i="4"/>
  <c r="O17" i="4"/>
  <c r="Q17" i="4"/>
  <c r="Q18" i="4"/>
  <c r="O18" i="4"/>
  <c r="L57" i="4"/>
  <c r="M32" i="4"/>
  <c r="P32" i="4" s="1"/>
  <c r="O32" i="4"/>
  <c r="K55" i="4"/>
  <c r="M35" i="4"/>
  <c r="Q35" i="4" s="1"/>
  <c r="M37" i="4"/>
  <c r="Q37" i="4" s="1"/>
  <c r="O37" i="4"/>
  <c r="P39" i="4"/>
  <c r="P40" i="4"/>
  <c r="P50" i="4"/>
  <c r="K52" i="4"/>
  <c r="K54" i="4"/>
  <c r="K59" i="4"/>
  <c r="P8" i="4"/>
  <c r="Q39" i="4"/>
  <c r="O39" i="4"/>
  <c r="M48" i="4"/>
  <c r="Q48" i="4" s="1"/>
  <c r="O48" i="4"/>
  <c r="M7" i="4"/>
  <c r="O9" i="4"/>
  <c r="P10" i="4"/>
  <c r="M11" i="4"/>
  <c r="Q11" i="4" s="1"/>
  <c r="L58" i="4"/>
  <c r="P16" i="4"/>
  <c r="P17" i="4"/>
  <c r="P18" i="4"/>
  <c r="O28" i="4"/>
  <c r="L55" i="4"/>
  <c r="P34" i="4"/>
  <c r="P35" i="4"/>
  <c r="P37" i="4"/>
  <c r="M49" i="4"/>
  <c r="Q49" i="4" s="1"/>
  <c r="O49" i="4"/>
  <c r="M51" i="4"/>
  <c r="Q51" i="4" s="1"/>
  <c r="O8" i="4"/>
  <c r="P9" i="4"/>
  <c r="O12" i="4"/>
  <c r="O13" i="4"/>
  <c r="M14" i="4"/>
  <c r="O14" i="4"/>
  <c r="M33" i="4"/>
  <c r="Q33" i="4" s="1"/>
  <c r="O33" i="4"/>
  <c r="Q34" i="4"/>
  <c r="O34" i="4"/>
  <c r="M36" i="4"/>
  <c r="Q36" i="4" s="1"/>
  <c r="M38" i="4"/>
  <c r="Q38" i="4" s="1"/>
  <c r="O38" i="4"/>
  <c r="P49" i="4"/>
  <c r="M15" i="4"/>
  <c r="P15" i="4" s="1"/>
  <c r="M19" i="4"/>
  <c r="Q19" i="4" s="1"/>
  <c r="M41" i="4"/>
  <c r="Q41" i="4" s="1"/>
  <c r="M42" i="4"/>
  <c r="Q42" i="4" s="1"/>
  <c r="M43" i="4"/>
  <c r="Q43" i="4" s="1"/>
  <c r="K56" i="4"/>
  <c r="M20" i="4"/>
  <c r="P20" i="4" s="1"/>
  <c r="M21" i="4"/>
  <c r="Q21" i="4" s="1"/>
  <c r="M22" i="4"/>
  <c r="Q22" i="4" s="1"/>
  <c r="M23" i="4"/>
  <c r="Q23" i="4" s="1"/>
  <c r="M24" i="4"/>
  <c r="Q24" i="4" s="1"/>
  <c r="M25" i="4"/>
  <c r="Q25" i="4" s="1"/>
  <c r="M26" i="4"/>
  <c r="Q26" i="4" s="1"/>
  <c r="M27" i="4"/>
  <c r="Q27" i="4" s="1"/>
  <c r="M28" i="4"/>
  <c r="Q28" i="4" s="1"/>
  <c r="M29" i="4"/>
  <c r="Q29" i="4" s="1"/>
  <c r="M30" i="4"/>
  <c r="Q30" i="4" s="1"/>
  <c r="M31" i="4"/>
  <c r="Q31" i="4" s="1"/>
  <c r="M44" i="4"/>
  <c r="M45" i="4"/>
  <c r="Q45" i="4" s="1"/>
  <c r="M46" i="4"/>
  <c r="Q46" i="4" s="1"/>
  <c r="M47" i="4"/>
  <c r="Q47" i="4" s="1"/>
  <c r="O20" i="4"/>
  <c r="O16" i="3"/>
  <c r="M16" i="3"/>
  <c r="K15" i="3"/>
  <c r="I31" i="3"/>
  <c r="I26" i="3"/>
  <c r="I29" i="3"/>
  <c r="K8" i="3"/>
  <c r="M8" i="3" s="1"/>
  <c r="M18" i="3"/>
  <c r="K18" i="3"/>
  <c r="O18" i="3" s="1"/>
  <c r="M22" i="3"/>
  <c r="O22" i="3"/>
  <c r="J26" i="3"/>
  <c r="K10" i="3"/>
  <c r="O10" i="3" s="1"/>
  <c r="J33" i="3"/>
  <c r="N13" i="3"/>
  <c r="K14" i="3"/>
  <c r="I30" i="3"/>
  <c r="K17" i="3"/>
  <c r="M17" i="3" s="1"/>
  <c r="K19" i="3"/>
  <c r="O19" i="3" s="1"/>
  <c r="M19" i="3"/>
  <c r="K23" i="3"/>
  <c r="O23" i="3" s="1"/>
  <c r="N15" i="3"/>
  <c r="K20" i="3"/>
  <c r="O20" i="3" s="1"/>
  <c r="K24" i="3"/>
  <c r="O24" i="3" s="1"/>
  <c r="K9" i="3"/>
  <c r="O9" i="3" s="1"/>
  <c r="J32" i="3"/>
  <c r="O13" i="3"/>
  <c r="M13" i="3"/>
  <c r="N16" i="3"/>
  <c r="J30" i="3"/>
  <c r="N19" i="3"/>
  <c r="N22" i="3"/>
  <c r="I33" i="3"/>
  <c r="K11" i="3"/>
  <c r="M11" i="3" s="1"/>
  <c r="K12" i="3"/>
  <c r="O12" i="3" s="1"/>
  <c r="J29" i="3"/>
  <c r="I32" i="3"/>
  <c r="J31" i="3"/>
  <c r="N8" i="3"/>
  <c r="M35" i="2"/>
  <c r="M31" i="2"/>
  <c r="R31" i="2" s="1"/>
  <c r="M21" i="2"/>
  <c r="M17" i="2"/>
  <c r="R17" i="2" s="1"/>
  <c r="M10" i="2"/>
  <c r="R10" i="2" s="1"/>
  <c r="M22" i="2"/>
  <c r="M18" i="2"/>
  <c r="R18" i="2" s="1"/>
  <c r="M16" i="2"/>
  <c r="R16" i="2" s="1"/>
  <c r="R21" i="2"/>
  <c r="Q21" i="2"/>
  <c r="M14" i="2"/>
  <c r="R14" i="2" s="1"/>
  <c r="R8" i="2"/>
  <c r="Q8" i="2"/>
  <c r="M42" i="2"/>
  <c r="R42" i="2" s="1"/>
  <c r="Q41" i="2"/>
  <c r="M40" i="2"/>
  <c r="R40" i="2" s="1"/>
  <c r="M38" i="2"/>
  <c r="R38" i="2" s="1"/>
  <c r="Q37" i="2"/>
  <c r="M33" i="2"/>
  <c r="R33" i="2" s="1"/>
  <c r="Q31" i="2"/>
  <c r="Q30" i="2"/>
  <c r="M26" i="2"/>
  <c r="R26" i="2" s="1"/>
  <c r="P26" i="2"/>
  <c r="M24" i="2"/>
  <c r="R24" i="2" s="1"/>
  <c r="Q23" i="2"/>
  <c r="M19" i="2"/>
  <c r="R19" i="2" s="1"/>
  <c r="P19" i="2"/>
  <c r="M15" i="2"/>
  <c r="R15" i="2" s="1"/>
  <c r="M12" i="2"/>
  <c r="R12" i="2" s="1"/>
  <c r="Q9" i="2"/>
  <c r="M32" i="2"/>
  <c r="R32" i="2" s="1"/>
  <c r="R22" i="2"/>
  <c r="Q22" i="2"/>
  <c r="Q32" i="2"/>
  <c r="M27" i="2"/>
  <c r="R27" i="2" s="1"/>
  <c r="L49" i="2"/>
  <c r="Q24" i="2"/>
  <c r="M20" i="2"/>
  <c r="R20" i="2" s="1"/>
  <c r="Q14" i="2"/>
  <c r="M29" i="2"/>
  <c r="R29" i="2" s="1"/>
  <c r="Q42" i="2"/>
  <c r="M39" i="2"/>
  <c r="R39" i="2" s="1"/>
  <c r="M36" i="2"/>
  <c r="R36" i="2" s="1"/>
  <c r="R35" i="2"/>
  <c r="Q35" i="2"/>
  <c r="R34" i="2"/>
  <c r="Q34" i="2"/>
  <c r="Q33" i="2"/>
  <c r="M28" i="2"/>
  <c r="R28" i="2" s="1"/>
  <c r="M25" i="2"/>
  <c r="R25" i="2" s="1"/>
  <c r="Q19" i="2"/>
  <c r="Q15" i="2"/>
  <c r="M13" i="2"/>
  <c r="R13" i="2" s="1"/>
  <c r="M11" i="2"/>
  <c r="R11" i="2" s="1"/>
  <c r="P42" i="2"/>
  <c r="P37" i="2"/>
  <c r="P36" i="2"/>
  <c r="P35" i="2"/>
  <c r="P34" i="2"/>
  <c r="P24" i="2"/>
  <c r="P23" i="2"/>
  <c r="P22" i="2"/>
  <c r="P21" i="2"/>
  <c r="P9" i="2"/>
  <c r="P8" i="2"/>
  <c r="P41" i="2"/>
  <c r="P31" i="2"/>
  <c r="P30" i="2"/>
  <c r="P18" i="2"/>
  <c r="P16" i="2"/>
  <c r="L43" i="2"/>
  <c r="L46" i="2"/>
  <c r="K49" i="2"/>
  <c r="K43" i="2"/>
  <c r="K46" i="2"/>
  <c r="K48" i="2"/>
  <c r="K45" i="2"/>
  <c r="K50" i="2"/>
  <c r="L47" i="2"/>
  <c r="L48" i="2"/>
  <c r="L45" i="2"/>
  <c r="K47" i="2"/>
  <c r="L50" i="2"/>
  <c r="O23" i="4" l="1"/>
  <c r="P51" i="4"/>
  <c r="P19" i="4"/>
  <c r="P28" i="4"/>
  <c r="P33" i="4"/>
  <c r="P48" i="4"/>
  <c r="O31" i="4"/>
  <c r="O51" i="4"/>
  <c r="O47" i="4"/>
  <c r="O42" i="4"/>
  <c r="N23" i="3"/>
  <c r="N17" i="3"/>
  <c r="K33" i="3"/>
  <c r="M24" i="3"/>
  <c r="M23" i="3"/>
  <c r="M10" i="3"/>
  <c r="P42" i="4"/>
  <c r="M56" i="4"/>
  <c r="Q44" i="4"/>
  <c r="M57" i="4"/>
  <c r="Q20" i="4"/>
  <c r="P30" i="4"/>
  <c r="P22" i="4"/>
  <c r="P46" i="4"/>
  <c r="P27" i="4"/>
  <c r="M59" i="4"/>
  <c r="Q7" i="4"/>
  <c r="M54" i="4"/>
  <c r="M52" i="4"/>
  <c r="O43" i="4"/>
  <c r="P36" i="4"/>
  <c r="P21" i="4"/>
  <c r="P47" i="4"/>
  <c r="P41" i="4"/>
  <c r="O25" i="4"/>
  <c r="P7" i="4"/>
  <c r="P29" i="4"/>
  <c r="O45" i="4"/>
  <c r="P25" i="4"/>
  <c r="O46" i="4"/>
  <c r="O27" i="4"/>
  <c r="O24" i="4"/>
  <c r="O41" i="4"/>
  <c r="O30" i="4"/>
  <c r="O44" i="4"/>
  <c r="M55" i="4"/>
  <c r="Q32" i="4"/>
  <c r="P24" i="4"/>
  <c r="O19" i="4"/>
  <c r="P11" i="4"/>
  <c r="O22" i="4"/>
  <c r="M58" i="4"/>
  <c r="Q15" i="4"/>
  <c r="O15" i="4"/>
  <c r="P45" i="4"/>
  <c r="O36" i="4"/>
  <c r="P26" i="4"/>
  <c r="Q14" i="4"/>
  <c r="P14" i="4"/>
  <c r="P31" i="4"/>
  <c r="P23" i="4"/>
  <c r="O26" i="4"/>
  <c r="O7" i="4"/>
  <c r="P43" i="4"/>
  <c r="O35" i="4"/>
  <c r="O29" i="4"/>
  <c r="O21" i="4"/>
  <c r="P44" i="4"/>
  <c r="P38" i="4"/>
  <c r="O11" i="4"/>
  <c r="N9" i="3"/>
  <c r="M12" i="3"/>
  <c r="M9" i="3"/>
  <c r="M20" i="3"/>
  <c r="N12" i="3"/>
  <c r="N18" i="3"/>
  <c r="N20" i="3"/>
  <c r="O11" i="3"/>
  <c r="K32" i="3"/>
  <c r="N11" i="3"/>
  <c r="O14" i="3"/>
  <c r="M14" i="3"/>
  <c r="K29" i="3"/>
  <c r="K26" i="3"/>
  <c r="O8" i="3"/>
  <c r="K31" i="3"/>
  <c r="O15" i="3"/>
  <c r="M15" i="3"/>
  <c r="O17" i="3"/>
  <c r="K30" i="3"/>
  <c r="N24" i="3"/>
  <c r="N14" i="3"/>
  <c r="N10" i="3"/>
  <c r="P10" i="2"/>
  <c r="Q10" i="2"/>
  <c r="P27" i="2"/>
  <c r="Q27" i="2"/>
  <c r="Q16" i="2"/>
  <c r="P17" i="2"/>
  <c r="Q12" i="2"/>
  <c r="Q18" i="2"/>
  <c r="P25" i="2"/>
  <c r="Q20" i="2"/>
  <c r="P20" i="2"/>
  <c r="Q25" i="2"/>
  <c r="Q17" i="2"/>
  <c r="P28" i="2"/>
  <c r="P39" i="2"/>
  <c r="Q11" i="2"/>
  <c r="Q39" i="2"/>
  <c r="P32" i="2"/>
  <c r="P12" i="2"/>
  <c r="P33" i="2"/>
  <c r="P11" i="2"/>
  <c r="P38" i="2"/>
  <c r="Q38" i="2"/>
  <c r="Q13" i="2"/>
  <c r="Q28" i="2"/>
  <c r="Q26" i="2"/>
  <c r="P13" i="2"/>
  <c r="P29" i="2"/>
  <c r="Q29" i="2"/>
  <c r="P15" i="2"/>
  <c r="P14" i="2"/>
  <c r="Q36" i="2"/>
  <c r="M50" i="2"/>
  <c r="P50" i="2" s="1"/>
  <c r="K51" i="2"/>
  <c r="M48" i="2"/>
  <c r="M45" i="2"/>
  <c r="M43" i="2"/>
  <c r="M49" i="2"/>
  <c r="P49" i="2" s="1"/>
  <c r="M46" i="2"/>
  <c r="M47" i="2"/>
  <c r="L51" i="2"/>
  <c r="M51" i="2" l="1"/>
  <c r="Q49" i="2" s="1"/>
  <c r="P48" i="2"/>
  <c r="Q48" i="2" l="1"/>
  <c r="Q50" i="2"/>
  <c r="Q51" i="2" l="1"/>
</calcChain>
</file>

<file path=xl/sharedStrings.xml><?xml version="1.0" encoding="utf-8"?>
<sst xmlns="http://schemas.openxmlformats.org/spreadsheetml/2006/main" count="236" uniqueCount="153">
  <si>
    <r>
      <t xml:space="preserve">ΠΙΝΑΚΑΣ ΓΕΝΙΚΩΝ ΛΥΚΕΙΩΝ σχ. έτους 2015-16 </t>
    </r>
    <r>
      <rPr>
        <b/>
        <u/>
        <sz val="16"/>
        <color indexed="10"/>
        <rFont val="Arial"/>
        <family val="2"/>
        <charset val="161"/>
      </rPr>
      <t>(συμπληρώνετε τα κελιά στις στήλες D εως J με αριθμούς)</t>
    </r>
  </si>
  <si>
    <t>Σε εφαρμογή του εγγράφου με αρ. πρωτ. Φ3/10848/Δ4/25-01-2016, με θέμα: Υποχρεωτικές εργαστηριακές δραστηριότητες μαθημάτων Φυσικών Επιστημών στα Γυμνάσια, Γενικά Λύκεια (ΓΕ.Λ.) και Επαγγελματικών Λυκείων (ΕΠΑ.Λ.) για το σχολικό έτος 2015-2016</t>
  </si>
  <si>
    <t xml:space="preserve">Αναλυτική Κατάσταση Εργαστηριακών Δραστηριοτήτων για το σχ. έτος 2015-16  </t>
  </si>
  <si>
    <t>ΕΚΦΕ που ανήκει:  Καρδίτσας</t>
  </si>
  <si>
    <t>ΦΥΣΙΚΗ</t>
  </si>
  <si>
    <t>ΧΗΜΕΙΑ</t>
  </si>
  <si>
    <t>ΒΙΟΛΟΓΙΑ</t>
  </si>
  <si>
    <t>Τίτλοι Εργαστηριακών Δραστηριοτήτων</t>
  </si>
  <si>
    <t>Μάθημα</t>
  </si>
  <si>
    <t>Τάξη</t>
  </si>
  <si>
    <r>
      <t>Αριθμός τμημάτων ανά τάξη της σχολικής μονάδας</t>
    </r>
    <r>
      <rPr>
        <b/>
        <sz val="12"/>
        <rFont val="Arial Greek"/>
        <charset val="161"/>
      </rPr>
      <t>*</t>
    </r>
  </si>
  <si>
    <t>Μετωπικά</t>
  </si>
  <si>
    <t>Με 
Επίδειξη</t>
  </si>
  <si>
    <t>ΣΥΝΟΛΟ</t>
  </si>
  <si>
    <t>Μετωπικά (%)</t>
  </si>
  <si>
    <t>Με 
Επίδειξη (%)</t>
  </si>
  <si>
    <t>ΣΥΝΟΛΟ (%)</t>
  </si>
  <si>
    <r>
      <rPr>
        <b/>
        <u/>
        <sz val="12"/>
        <rFont val="Arial Greek"/>
        <charset val="161"/>
      </rPr>
      <t>* Διευκρίνιση</t>
    </r>
    <r>
      <rPr>
        <b/>
        <sz val="12"/>
        <rFont val="Arial Greek"/>
        <charset val="161"/>
      </rPr>
      <t xml:space="preserve">: να αναγραφεί ο σταθερός αριθμός των τμημάτων της Α', Β' ή Γ΄ τάξης του σχολείου - Γενικής Παιδείας και Κατεύθυνσης - (ανεξάρτητα από το αν πραγματοποίησαν την εργαστηριακή δραστηριότητα που αναγράφεται δίπλα) και </t>
    </r>
    <r>
      <rPr>
        <b/>
        <u/>
        <sz val="12"/>
        <rFont val="Arial Greek"/>
        <charset val="161"/>
      </rPr>
      <t>ΣΕ ΟΛΑ ΤΑ ΚΕΛΙΑ ΤΗΣ ΣΤΗΛΗΣ D</t>
    </r>
    <r>
      <rPr>
        <b/>
        <sz val="12"/>
        <rFont val="Arial Greek"/>
        <charset val="161"/>
      </rPr>
      <t xml:space="preserve"> </t>
    </r>
  </si>
  <si>
    <r>
      <t xml:space="preserve">Αριθμός των τμημάτων της τάξης </t>
    </r>
    <r>
      <rPr>
        <b/>
        <u/>
        <sz val="12"/>
        <rFont val="Arial Greek"/>
        <charset val="161"/>
      </rPr>
      <t>που πραγματοποίησαν την εργαστηριακή δραστηριότητα</t>
    </r>
  </si>
  <si>
    <t>Με επίδειξη</t>
  </si>
  <si>
    <t>Σύνολο</t>
  </si>
  <si>
    <t>Μέτρηση μήκους-μάζας-χρόνου (1)</t>
  </si>
  <si>
    <t>Φυσική</t>
  </si>
  <si>
    <t>A</t>
  </si>
  <si>
    <t>Πειραματική μελέτη της ευθύγραμμης ομαλά μεταβαλλόμενης κίνησης στο εργαστήριο ή/και στον Η/Υ (2)</t>
  </si>
  <si>
    <t>Μελέτη και έλεγχος της διατήρησης της μηχανικής ενέργειας στην ελεύθερη πτώσης στο εργαστήριο ή/και στον Η/Υ (9)</t>
  </si>
  <si>
    <t>Ενεργειακή μελέτη των στοιχείων απλού ηλεκτρικού κυκλώματος με πηγή και ωμικό καταναλωτή στο εργαστήριο ή/και στον Η/Υ (2)</t>
  </si>
  <si>
    <t>Β΄ Γεν.</t>
  </si>
  <si>
    <t>Μελέτη χαρακτηριστικής καμπύλης ηλεκτρικής πηγής και ωμικού καταναλωτή (3)</t>
  </si>
  <si>
    <t>Παρατήρηση συνεχών - γραμμικών φασμάτων (1)</t>
  </si>
  <si>
    <t>Διατήρηση της ορμής σε μία έκρηξη (8)</t>
  </si>
  <si>
    <t>Β΄ Προσ.</t>
  </si>
  <si>
    <t>Πειραματική επιβεβαίωση του γενικού νόμου των ιδανικών αερίων (1)</t>
  </si>
  <si>
    <t xml:space="preserve">Απλή αρμονική ταλάντωση με τη χρήση του Multilog </t>
  </si>
  <si>
    <t>Γ΄ Προσ.</t>
  </si>
  <si>
    <t>Μέτρηση μήκους κύματος μονοχρωματικής ακτινοβολίας (1,Β)</t>
  </si>
  <si>
    <t>Μελέτη στασίμων ηχητικών κυμάτων σε σωλήνα και προσδιορισμός της ταχύτητας του ήχου στον αέρα (3)</t>
  </si>
  <si>
    <t>Μέτρηση της ροπής αδράνειας κυλίνδρου (4)</t>
  </si>
  <si>
    <t>Μελέτη του ιξώδους υγρού</t>
  </si>
  <si>
    <t>Παράγοντες που επηρεάζουν την ταχύτητα διάλυσης (2)</t>
  </si>
  <si>
    <t>Χημεία</t>
  </si>
  <si>
    <t>Παρασκευή και οξείδωση αιθανόλης (1)</t>
  </si>
  <si>
    <t>Χημικές αντιδράσεις και ποιοτική ανάλυση ιόντων (6)</t>
  </si>
  <si>
    <t>Παρασκευή διαλύματος ορισμένης συγκέντρωσης – αραίωση διαλυμάτων (7)</t>
  </si>
  <si>
    <t xml:space="preserve">Όξινος χαρακτήρας των καρβοξυλικών οξέων (3) </t>
  </si>
  <si>
    <t>Παράγοντες που επηρεάζουν τη θέση της χημικής ισορροπίας (4)</t>
  </si>
  <si>
    <t>Παρασκευή και ιδιότητες ρυθμιστικών διαλυμάτων (1)</t>
  </si>
  <si>
    <t>Υπολογισμός της περιεκτικότητας του ξιδιού σε οξικό οξύ με τη χρήση του Multilog ή  την κλασική μέθοδο (2)</t>
  </si>
  <si>
    <t>Μικροσκοπική παρατήρηση μόνιμων παρασκευασμάτων κυττάρων και ιστών</t>
  </si>
  <si>
    <t>Βιολογία</t>
  </si>
  <si>
    <t>Α</t>
  </si>
  <si>
    <t>Αναγνώριση οργάνων και συστημάτων ανθρωπίνου οργανισμού με χρήση προπλασμάτων ανθρώπινου σκελετού, κορμού, εγκεφάλου, οφθαλμού, αυτιού και γεννητικών οργάνων</t>
  </si>
  <si>
    <t>Μέτρηση αρτηριακής πίεσης ή εναλλακτικά Μέτρηση του σφυγμού (6)</t>
  </si>
  <si>
    <t xml:space="preserve">Υποδοχείς πίεσης - Μηχανοϋποδοχείς. Μελέτη του βαθμού ευαισθησίας του δέρματος (10) </t>
  </si>
  <si>
    <t xml:space="preserve">Μικροσκοπική παρατήρηση πυρήνων μετά από ειδική χρώση (2)  </t>
  </si>
  <si>
    <t>Πλασμόλυση κυττάρων κρεμμυδιού και χρώση τους (3) (ή έγχρωμου κρεμμυδιού)</t>
  </si>
  <si>
    <t>Μικροσκοπική παρατήρηση στομάτων φύλλων, καταφρακτικών κυττάρων και  χλωροπλαστών (4)</t>
  </si>
  <si>
    <t xml:space="preserve">Μετουσίωση των πρωτεϊνών (7) </t>
  </si>
  <si>
    <t>Δράση των ενζύμων (11)</t>
  </si>
  <si>
    <t>Μικροσκοπική παρατήρηση βακτηρίων σε καλλιέργεια ή σε μόνιμο παρασκεύασμα (1)</t>
  </si>
  <si>
    <t>Γ΄ Γεν.</t>
  </si>
  <si>
    <t>Επιπτώσεις ρυπαντών στη ζωή των κυττάρων (6)</t>
  </si>
  <si>
    <t xml:space="preserve">Απομόνωση νουκλεϊκών οξέων (DNA από φυτικά κύτταρα) (1) </t>
  </si>
  <si>
    <t>Γ΄ Προσ</t>
  </si>
  <si>
    <t>Κυτταρογενετική: Ανάλυση καρυότυπου (3) σε συνδυασμό με τη μικροσκοπική παρατήρηση μόνιμου παρασκευάσματος ανθρώπινου χρωμοσώματος</t>
  </si>
  <si>
    <t>ΓΕΝΙΚΟ ΣΥΝΟΛΟ</t>
  </si>
  <si>
    <t>ΑΝΑΛΥΤΙΚΑ ΑΝΑ ΜΑΘΗΜΑ ΚΑΙ ΑΝΑ ΤΑΞΗ</t>
  </si>
  <si>
    <t>ΜΕΡΙΚΟ ΣΥΝΟΛΟ ΦΥΣΙΚΗΣ</t>
  </si>
  <si>
    <t>Σύνολο Τμημάτων</t>
  </si>
  <si>
    <t>Σύνολο Τμημάτων (%)</t>
  </si>
  <si>
    <t>ΜΕΡΙΚΟ ΣΥΝΟΛΟ ΧΗΜΕΙΑΣ</t>
  </si>
  <si>
    <t>ΜΕΡΙΚΟ ΣΥΝΟΛΟ ΒΙΟΛΟΓΙΑΣ</t>
  </si>
  <si>
    <t>ΤΑΞΗ Α'</t>
  </si>
  <si>
    <t>ΤΑΞΗ Β'</t>
  </si>
  <si>
    <t>ΤΑΞΗ Γ'</t>
  </si>
  <si>
    <t>ΑΘΡΟΙΣΜΑ</t>
  </si>
  <si>
    <t>ΣΥΝΟΛΙΚΑ:</t>
  </si>
  <si>
    <r>
      <t xml:space="preserve">ΠΙΝΑΚΑΣ ΕΠΑ.Λ. </t>
    </r>
    <r>
      <rPr>
        <b/>
        <u/>
        <sz val="16"/>
        <color indexed="10"/>
        <rFont val="Arial"/>
        <family val="2"/>
        <charset val="161"/>
      </rPr>
      <t>(συμπληρώνετε τη στήλη Α και τις στήλες D εως J)</t>
    </r>
  </si>
  <si>
    <t>Σε εφαρμογή του εγγράφου με αρ. πρωτ. Φ3/10848/Δ4/25-01-2016, με θέμα:Υποχρεωτικές εργαστηριακές δραστηριότητες μαθημάτων Φυσικών Επιστημών στα Γυμνάσια, Γενικά Λύκεια (ΓΕ.Λ.) και Επαγγελματικά Λύκεια (ΕΠΑ.Λ.) για το σχολικό έτος 2015-2016</t>
  </si>
  <si>
    <t xml:space="preserve">                      Αναλυτική Κατάσταση Εργαστηριακών Δραστηριοτήτων για το σχ. έτος 2015-16</t>
  </si>
  <si>
    <t>ΕΚΦΕ που υπάγεται: ΚΑΡΔΙΤΣΑΣ</t>
  </si>
  <si>
    <t>Σύνολο ΕΠΑΛ: 6  [ = 5 ημερήσια + 1 εσπερινό ]</t>
  </si>
  <si>
    <t>Αριθμός τμημάτων ανά τάξη της σχολικής μονάδας</t>
  </si>
  <si>
    <r>
      <t xml:space="preserve">* </t>
    </r>
    <r>
      <rPr>
        <b/>
        <u/>
        <sz val="12"/>
        <rFont val="Arial"/>
        <family val="2"/>
        <charset val="161"/>
      </rPr>
      <t>Διευκρίνιση</t>
    </r>
    <r>
      <rPr>
        <b/>
        <sz val="12"/>
        <rFont val="Arial"/>
        <family val="2"/>
        <charset val="161"/>
      </rPr>
      <t xml:space="preserve">: Nα αναγραφεί ο σταθερός αριθμός των τμημάτων της Α', Β' ή Γ΄ τάξης της σχολικής μονάδας (ανεξάρτητα από το αν πραγματοποίησαν την εργαστηριακή δραστηριότητα που αναγράφεται δίπλα) και </t>
    </r>
    <r>
      <rPr>
        <b/>
        <u/>
        <sz val="12"/>
        <rFont val="Arial"/>
        <family val="2"/>
        <charset val="161"/>
      </rPr>
      <t>ΣΕ ΟΛΑ ΤΑ ΚΕΛΙΑ ΤΗΣ ΣΤΗΛΗΣ D</t>
    </r>
    <r>
      <rPr>
        <b/>
        <sz val="12"/>
        <rFont val="Arial"/>
        <family val="2"/>
        <charset val="161"/>
      </rPr>
      <t xml:space="preserve">. </t>
    </r>
  </si>
  <si>
    <t>Β</t>
  </si>
  <si>
    <t>Δύναμη Laplace (σελ. 9 σχολικού βιβλίου)</t>
  </si>
  <si>
    <t xml:space="preserve">Γ </t>
  </si>
  <si>
    <t>Κατασκευή ηλεκτρομαγνήτη με πρόχειρα υλικά (Δραστηριότητα 2, σελ. 31 σχολικού βιβλίου)</t>
  </si>
  <si>
    <t>Αμοιβαία επαγωγή (σελ. 48 σχολικού βιβλίου)</t>
  </si>
  <si>
    <t>Ανάκλαση και διάθλαση του φωτός (Δραστηριότητα 9.1, σελ. 218 σχολικού βιβλίου και ασκήσεις 10 και 12 εργαστηριακού οδηγού Γ΄ Γυμνασίου)</t>
  </si>
  <si>
    <t>Πυροχημική ανίχνευση μετάλλων (3)</t>
  </si>
  <si>
    <t>Παρασκευή διαλύματος ορισμένης συγκέντρωσης - αραίωση διαλυμάτων (7)</t>
  </si>
  <si>
    <t xml:space="preserve"> Tέλεια-ατελής καύση Η/Υ (ΦΩΤΟΔΕΝΤΡΟ)</t>
  </si>
  <si>
    <t>Το φαινόμενο του θερμοκηπίου (Φυσική Α΄ Γυμνασίου - φύλλο εργασίας 9)</t>
  </si>
  <si>
    <t>Δράση των ενζύμων (ασκ. 11 από εργαστηριακό οδηγό Βιολογίας Β’ ΓΕ.Λ.)</t>
  </si>
  <si>
    <t>Η διαφορά που υπάρχει στον αριθμό τμημάτων δεν οφείλεται σε λάθος, αλλά στο γεγονός ότι στο εσπερινό ΕΠΑΛ τα τμήματα Β και Γ τάξης καταχωρήθηκαν σύμφωνα με τις εργαστηριακές ασκήσεις, που αντιστοιχούσαν σε κάθε τάξη.</t>
  </si>
  <si>
    <r>
      <t xml:space="preserve">ΠΙΝΑΚΑΣ ΓΥΜΝΑΣΙΩΝ σχ. έτους 2015-16  </t>
    </r>
    <r>
      <rPr>
        <b/>
        <u/>
        <sz val="16"/>
        <color indexed="10"/>
        <rFont val="Arial"/>
        <family val="2"/>
        <charset val="161"/>
      </rPr>
      <t xml:space="preserve">(συμπληρώνετε τα κελιά στις στήλες D εως J με αριθμούς ) </t>
    </r>
  </si>
  <si>
    <t>ΣΥΓΚΕΝΤΡΩΤΙΚΗ ΚΑΤΑΣΤΑΣΗ ΓΥΜΝΑΣΙΩΝ</t>
  </si>
  <si>
    <t>ΕΚΦΕ που ανήκει: ΚΑΡΔΙΤΣΑΣ</t>
  </si>
  <si>
    <t>ΣΥΝΟΛΟ ΓΥΜΝΑΣΙΩΝ: 19</t>
  </si>
  <si>
    <r>
      <t xml:space="preserve">Αριθμός τμημάτων ανά τάξη του σχολείου </t>
    </r>
    <r>
      <rPr>
        <b/>
        <u/>
        <sz val="12"/>
        <rFont val="Arial Greek"/>
        <charset val="161"/>
      </rPr>
      <t>*</t>
    </r>
  </si>
  <si>
    <t>ΣΥΝ (%)</t>
  </si>
  <si>
    <r>
      <rPr>
        <b/>
        <u/>
        <sz val="12"/>
        <rFont val="Arial Greek"/>
        <charset val="161"/>
      </rPr>
      <t>* Διευκρίνιση</t>
    </r>
    <r>
      <rPr>
        <b/>
        <sz val="12"/>
        <rFont val="Arial Greek"/>
        <charset val="161"/>
      </rPr>
      <t xml:space="preserve">: να αναγραφεί ο σταθερός αριθμός των τμημάτων της Α', Β' ή Γ΄ τάξης του σχολείου (ανεξάρτητα από το αν πραγματοποίησαν την εργαστηριακή δραστηριότητα που αναγράφεται δίπλα) και </t>
    </r>
    <r>
      <rPr>
        <b/>
        <u/>
        <sz val="12"/>
        <rFont val="Arial Greek"/>
        <charset val="161"/>
      </rPr>
      <t>ΣΕ ΟΛΑ ΤΑ ΚΕΛΙΑ ΤΗΣ ΣΤΗΛΗΣ D</t>
    </r>
    <r>
      <rPr>
        <b/>
        <sz val="12"/>
        <rFont val="Arial Greek"/>
        <charset val="161"/>
      </rPr>
      <t xml:space="preserve"> </t>
    </r>
  </si>
  <si>
    <r>
      <t xml:space="preserve">Αριθμός των τμημάτων της τάξης </t>
    </r>
    <r>
      <rPr>
        <b/>
        <u/>
        <sz val="11"/>
        <rFont val="Arial Greek"/>
        <charset val="161"/>
      </rPr>
      <t>που πραγματοποίησαν την εργαστηριακή δραστηριότητα</t>
    </r>
  </si>
  <si>
    <t>Ηλεκτροστατικές αλληλεπιδράσεις (1)</t>
  </si>
  <si>
    <t>Γ΄</t>
  </si>
  <si>
    <t>Ο Νόμος του Ohm (2)</t>
  </si>
  <si>
    <t>Σύνδεση αντιστατών σε σειρά (4)</t>
  </si>
  <si>
    <t>Σύνδεση αντιστατών παράλληλα(5)</t>
  </si>
  <si>
    <t>Διακοπή και βραχυκύκλωμα (6)</t>
  </si>
  <si>
    <t>Πειραματικός έλεγχος των νόμων του απλού εκκρεμούς (7)</t>
  </si>
  <si>
    <t>Μελέτη κυμάτων (9)</t>
  </si>
  <si>
    <t>Διάθλαση (12)</t>
  </si>
  <si>
    <t>Μέτρηση εμβαδού επιφάνειας (1)</t>
  </si>
  <si>
    <t>Β΄</t>
  </si>
  <si>
    <t>Μέτρηση όγκου σώματος (2)</t>
  </si>
  <si>
    <t>Μέτρηση πυκνότητας (3 &amp; 4)</t>
  </si>
  <si>
    <t>Μέτρηση δύναμης - Νόμος του HOOKE (10)</t>
  </si>
  <si>
    <t>Άνωση - Αρχή του Αρχιμήδη (12)</t>
  </si>
  <si>
    <t>Μετρήσεις μήκους - Η μέση τιμή</t>
  </si>
  <si>
    <t>Α΄</t>
  </si>
  <si>
    <t>Μετρήσεις χρόνου - Η ακρίβεια</t>
  </si>
  <si>
    <t>Μετρήσεις μάζας - Τα διαγράμματα</t>
  </si>
  <si>
    <t>Μετρήσεις θερμοκρασίας- Η βαθμονόμηση</t>
  </si>
  <si>
    <t>Από τη θερμότητα στη θερμοκρασία - Η θερμική ισορροπία</t>
  </si>
  <si>
    <t>Οι αλλαγές κατάστασης του νερού - Ο «κύκλος» του νερού</t>
  </si>
  <si>
    <t>Η διαστολή και συστολή του νερού - Μια φυσική «ανωμαλία»</t>
  </si>
  <si>
    <t>Το φως θερμαίνει - «ψυχρά» και «θερμά» χρώματα</t>
  </si>
  <si>
    <t>Το φαινόμενο του θερμοκηπίου υπερ-θερμαίνει</t>
  </si>
  <si>
    <t>Το ηλεκτρικό βραχυ-κύκλωμα - Κίνδυνοι και «ασφάλεια»</t>
  </si>
  <si>
    <t>Από τον ηλεκτρισμό στο μαγνητισμό - Ο ηλεκτρικός (ιδιο-)κινητήρας</t>
  </si>
  <si>
    <t>Από το μαγνητισμό στον ηλεκτρισμό - Η ηλεκτρική (ιδιο-)γεννήτρια</t>
  </si>
  <si>
    <t>Εργαστηριακή άσκηση μικροσκοπίου με χρήση νωπών και μόνιμων παρασκευασμάτων</t>
  </si>
  <si>
    <t>Παρατήρηση φυτικών και ζωικών ιστών (4)</t>
  </si>
  <si>
    <t>Απομόνωση νουκλεϊκών οξέων (10)</t>
  </si>
  <si>
    <t>Καταγραφή του πληθυσμού σε ένα οικοσύστημα (5-εργαστηριακός οδηγός Γ’ Γυμνασίου)</t>
  </si>
  <si>
    <t>Μέτρηση του ρυθμού αποικοδόμησης του χαρτιού (6-εργαστηριακός οδηγός Γ’ Γυμνασίου)</t>
  </si>
  <si>
    <t>Παρατήρηση πρωτοζώων (2-εργαστηριακός οδηγός Γ’ Γυμνασίου )</t>
  </si>
  <si>
    <t>Παρατήρηση βακτηρίων (3-εργαστηριακός οδηγός Γ’ Γυμνασίου)</t>
  </si>
  <si>
    <t>Μικροσκοπική παρατήρηση φυτικών κυττάρων (1)</t>
  </si>
  <si>
    <t>Μικροσκοπική παρατήρηση ζωικών κυττάρων (2)</t>
  </si>
  <si>
    <t>Η σημασία του φωτός για τη φωτοσύνθεση (4)</t>
  </si>
  <si>
    <t xml:space="preserve"> Η μεταφορά ουσιών στα φυτά (5)</t>
  </si>
  <si>
    <t>Οι επιδράσεις της άσκησης στο ρυθμό της αναπνοής (14)</t>
  </si>
  <si>
    <t>Επίδραση των διαλυμάτων οξέων στα μέταλλα (1.5)</t>
  </si>
  <si>
    <t xml:space="preserve">Μέτρηση του pH των διαλυμάτων ορισμένων οξέων με πεχαμετρικό χαρτί (1.1) </t>
  </si>
  <si>
    <t>Βασικές ιδιότητες διαλυμάτων καθημερινής χρήσης (2.1)</t>
  </si>
  <si>
    <t>Διαδοχικές εξουδετερώσεις οξέος από βάση και το αντίστροφο (3.1)</t>
  </si>
  <si>
    <t>Μελέτη ορισμένων ιδιοτήτων των υλικών (1)</t>
  </si>
  <si>
    <t>Παρασκευή διαλυμάτων και υπολογισμός της περιεκτικότητας στα εκατό βάρος προς βάρος  (%w/w) (3.1)</t>
  </si>
  <si>
    <t>Παρασκευή διαλυμάτων και υπολογισμός της περιεκτικότητας στα εκατό όγκο προς όγκο (% v/v) (3.3)</t>
  </si>
  <si>
    <t>Διαχωρισμός μιγμάτων (4)</t>
  </si>
  <si>
    <t>Σύνολο Γενικών Λυκείων: 15  [ = 10 ΓΕΛ + 5 ΛΤ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</si>
</sst>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u/>
      <sz val="16"/>
      <name val="Arial"/>
      <family val="2"/>
      <charset val="161"/>
    </font>
    <font>
      <b/>
      <u/>
      <sz val="16"/>
      <color indexed="10"/>
      <name val="Arial"/>
      <family val="2"/>
      <charset val="161"/>
    </font>
    <font>
      <sz val="10"/>
      <name val="Arial"/>
      <charset val="161"/>
    </font>
    <font>
      <b/>
      <sz val="14"/>
      <name val="Arial"/>
      <family val="2"/>
      <charset val="161"/>
    </font>
    <font>
      <b/>
      <sz val="16"/>
      <color indexed="17"/>
      <name val="Arial"/>
      <family val="2"/>
      <charset val="161"/>
    </font>
    <font>
      <b/>
      <sz val="16"/>
      <color indexed="12"/>
      <name val="Arial"/>
      <family val="2"/>
      <charset val="161"/>
    </font>
    <font>
      <b/>
      <sz val="16"/>
      <color indexed="10"/>
      <name val="Arial"/>
      <family val="2"/>
      <charset val="161"/>
    </font>
    <font>
      <b/>
      <sz val="14"/>
      <name val="Arial Greek"/>
      <family val="2"/>
      <charset val="161"/>
    </font>
    <font>
      <b/>
      <sz val="12"/>
      <color indexed="18"/>
      <name val="Arial"/>
      <family val="2"/>
      <charset val="161"/>
    </font>
    <font>
      <b/>
      <sz val="14"/>
      <name val="Arial Greek"/>
      <charset val="161"/>
    </font>
    <font>
      <b/>
      <sz val="11"/>
      <name val="Arial Greek"/>
      <family val="2"/>
      <charset val="161"/>
    </font>
    <font>
      <b/>
      <u/>
      <sz val="12"/>
      <name val="Arial Greek"/>
      <charset val="161"/>
    </font>
    <font>
      <b/>
      <sz val="12"/>
      <name val="Arial Greek"/>
      <charset val="161"/>
    </font>
    <font>
      <sz val="11"/>
      <name val="Arial Greek"/>
      <charset val="161"/>
    </font>
    <font>
      <b/>
      <sz val="12"/>
      <name val="Arial"/>
      <family val="2"/>
      <charset val="161"/>
    </font>
    <font>
      <sz val="9"/>
      <name val="Arial"/>
      <family val="2"/>
      <charset val="161"/>
    </font>
    <font>
      <sz val="9"/>
      <name val="Arial Greek"/>
      <family val="2"/>
      <charset val="161"/>
    </font>
    <font>
      <b/>
      <sz val="11"/>
      <name val="Arial"/>
      <family val="2"/>
      <charset val="161"/>
    </font>
    <font>
      <b/>
      <sz val="12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family val="2"/>
      <charset val="161"/>
    </font>
    <font>
      <sz val="11"/>
      <name val="Arial"/>
      <family val="2"/>
      <charset val="161"/>
    </font>
    <font>
      <sz val="10"/>
      <color indexed="12"/>
      <name val="Arial Greek"/>
      <family val="2"/>
      <charset val="161"/>
    </font>
    <font>
      <sz val="10"/>
      <color indexed="55"/>
      <name val="Arial Greek"/>
      <family val="2"/>
      <charset val="161"/>
    </font>
    <font>
      <u/>
      <sz val="10"/>
      <name val="Arial"/>
      <family val="2"/>
      <charset val="161"/>
    </font>
    <font>
      <b/>
      <sz val="16"/>
      <color indexed="17"/>
      <name val="Arial Greek"/>
      <family val="2"/>
      <charset val="161"/>
    </font>
    <font>
      <b/>
      <u/>
      <sz val="11"/>
      <name val="Arial Greek"/>
      <charset val="161"/>
    </font>
    <font>
      <sz val="11"/>
      <name val="Arial Greek"/>
      <family val="2"/>
      <charset val="161"/>
    </font>
    <font>
      <b/>
      <u/>
      <sz val="12"/>
      <name val="Arial"/>
      <family val="2"/>
      <charset val="161"/>
    </font>
    <font>
      <sz val="12"/>
      <name val="Arial"/>
      <family val="2"/>
      <charset val="161"/>
    </font>
    <font>
      <b/>
      <sz val="14"/>
      <name val="Cambria"/>
      <family val="1"/>
      <charset val="161"/>
    </font>
    <font>
      <sz val="11"/>
      <color indexed="8"/>
      <name val="Arial"/>
      <family val="2"/>
      <charset val="161"/>
    </font>
    <font>
      <b/>
      <sz val="12"/>
      <color indexed="12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4"/>
      <color indexed="10"/>
      <name val="Arial"/>
      <family val="2"/>
      <charset val="161"/>
    </font>
    <font>
      <b/>
      <sz val="16"/>
      <name val="Arial"/>
      <family val="2"/>
      <charset val="161"/>
    </font>
    <font>
      <sz val="12"/>
      <color indexed="8"/>
      <name val="Arial"/>
      <family val="2"/>
      <charset val="161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6">
    <xf numFmtId="0" fontId="0" fillId="0" borderId="0" xfId="0"/>
    <xf numFmtId="0" fontId="4" fillId="0" borderId="4" xfId="2" applyBorder="1" applyAlignment="1">
      <alignment horizontal="center"/>
    </xf>
    <xf numFmtId="0" fontId="1" fillId="0" borderId="4" xfId="2" applyFont="1" applyBorder="1" applyAlignment="1">
      <alignment horizontal="left" vertical="justify"/>
    </xf>
    <xf numFmtId="0" fontId="8" fillId="0" borderId="4" xfId="2" applyFont="1" applyBorder="1" applyAlignment="1" applyProtection="1">
      <protection locked="0"/>
    </xf>
    <xf numFmtId="0" fontId="4" fillId="0" borderId="4" xfId="2" applyBorder="1" applyAlignment="1"/>
    <xf numFmtId="0" fontId="4" fillId="2" borderId="4" xfId="2" applyFill="1" applyBorder="1" applyAlignment="1">
      <alignment horizontal="center" vertical="center" wrapText="1"/>
    </xf>
    <xf numFmtId="0" fontId="4" fillId="0" borderId="4" xfId="2" applyBorder="1"/>
    <xf numFmtId="0" fontId="11" fillId="7" borderId="4" xfId="1" applyFont="1" applyFill="1" applyBorder="1" applyAlignment="1" applyProtection="1">
      <alignment horizontal="center" vertical="center" wrapText="1"/>
      <protection locked="0"/>
    </xf>
    <xf numFmtId="0" fontId="12" fillId="8" borderId="4" xfId="1" applyFont="1" applyFill="1" applyBorder="1" applyAlignment="1" applyProtection="1">
      <alignment horizontal="center" vertical="center" textRotation="90" wrapText="1"/>
      <protection locked="0"/>
    </xf>
    <xf numFmtId="0" fontId="12" fillId="8" borderId="4" xfId="1" applyFont="1" applyFill="1" applyBorder="1" applyAlignment="1" applyProtection="1">
      <alignment horizontal="center" vertical="center" textRotation="90"/>
      <protection locked="0"/>
    </xf>
    <xf numFmtId="0" fontId="13" fillId="8" borderId="4" xfId="2" applyFont="1" applyFill="1" applyBorder="1" applyAlignment="1" applyProtection="1">
      <alignment horizontal="center" vertical="center" wrapText="1"/>
      <protection locked="0"/>
    </xf>
    <xf numFmtId="0" fontId="15" fillId="3" borderId="4" xfId="1" applyFont="1" applyFill="1" applyBorder="1" applyAlignment="1" applyProtection="1">
      <alignment horizontal="center" vertical="center" textRotation="90"/>
      <protection locked="0"/>
    </xf>
    <xf numFmtId="0" fontId="15" fillId="3" borderId="4" xfId="1" applyFont="1" applyFill="1" applyBorder="1" applyAlignment="1" applyProtection="1">
      <alignment horizontal="center" vertical="center" textRotation="90" wrapText="1"/>
      <protection locked="0"/>
    </xf>
    <xf numFmtId="0" fontId="15" fillId="4" borderId="4" xfId="1" applyFont="1" applyFill="1" applyBorder="1" applyAlignment="1" applyProtection="1">
      <alignment horizontal="center" vertical="center" textRotation="90"/>
      <protection locked="0"/>
    </xf>
    <xf numFmtId="0" fontId="15" fillId="4" borderId="4" xfId="1" applyFont="1" applyFill="1" applyBorder="1" applyAlignment="1" applyProtection="1">
      <alignment horizontal="center" vertical="center" textRotation="90" wrapText="1"/>
      <protection locked="0"/>
    </xf>
    <xf numFmtId="0" fontId="15" fillId="5" borderId="4" xfId="1" applyFont="1" applyFill="1" applyBorder="1" applyAlignment="1" applyProtection="1">
      <alignment horizontal="center" vertical="center" textRotation="90"/>
      <protection locked="0"/>
    </xf>
    <xf numFmtId="0" fontId="15" fillId="5" borderId="4" xfId="1" applyFont="1" applyFill="1" applyBorder="1" applyAlignment="1" applyProtection="1">
      <alignment horizontal="center" vertical="center" textRotation="90" wrapText="1"/>
      <protection locked="0"/>
    </xf>
    <xf numFmtId="0" fontId="17" fillId="6" borderId="4" xfId="2" applyFont="1" applyFill="1" applyBorder="1"/>
    <xf numFmtId="0" fontId="17" fillId="0" borderId="4" xfId="2" applyFont="1" applyBorder="1"/>
    <xf numFmtId="0" fontId="21" fillId="12" borderId="4" xfId="1" applyFont="1" applyFill="1" applyBorder="1" applyAlignment="1" applyProtection="1">
      <alignment horizontal="center" vertical="center"/>
      <protection locked="0"/>
    </xf>
    <xf numFmtId="0" fontId="4" fillId="0" borderId="4" xfId="2" applyFont="1" applyBorder="1"/>
    <xf numFmtId="0" fontId="23" fillId="0" borderId="4" xfId="2" applyFont="1" applyBorder="1" applyAlignment="1">
      <alignment horizontal="left" vertical="top" wrapText="1"/>
    </xf>
    <xf numFmtId="0" fontId="24" fillId="13" borderId="5" xfId="2" applyFont="1" applyFill="1" applyBorder="1" applyAlignment="1" applyProtection="1">
      <alignment horizontal="center" vertical="center" wrapText="1"/>
      <protection locked="0"/>
    </xf>
    <xf numFmtId="0" fontId="25" fillId="14" borderId="4" xfId="2" applyFont="1" applyFill="1" applyBorder="1" applyAlignment="1" applyProtection="1">
      <alignment horizontal="center" vertical="center" wrapText="1"/>
      <protection locked="0"/>
    </xf>
    <xf numFmtId="0" fontId="4" fillId="0" borderId="4" xfId="2" applyFont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4" fillId="0" borderId="4" xfId="2" applyFont="1" applyFill="1" applyBorder="1"/>
    <xf numFmtId="164" fontId="4" fillId="0" borderId="4" xfId="2" applyNumberFormat="1" applyFont="1" applyBorder="1"/>
    <xf numFmtId="0" fontId="23" fillId="0" borderId="4" xfId="2" applyFont="1" applyBorder="1" applyAlignment="1">
      <alignment horizontal="justify"/>
    </xf>
    <xf numFmtId="0" fontId="23" fillId="0" borderId="4" xfId="2" applyFont="1" applyBorder="1" applyAlignment="1">
      <alignment horizontal="justify" vertical="center" wrapText="1"/>
    </xf>
    <xf numFmtId="0" fontId="23" fillId="0" borderId="4" xfId="2" applyFont="1" applyBorder="1" applyAlignment="1">
      <alignment vertical="center" wrapText="1"/>
    </xf>
    <xf numFmtId="0" fontId="23" fillId="4" borderId="5" xfId="2" applyFont="1" applyFill="1" applyBorder="1" applyAlignment="1" applyProtection="1">
      <alignment vertical="center"/>
      <protection locked="0"/>
    </xf>
    <xf numFmtId="0" fontId="24" fillId="14" borderId="4" xfId="2" applyFont="1" applyFill="1" applyBorder="1" applyAlignment="1" applyProtection="1">
      <alignment horizontal="center" vertical="center" wrapText="1"/>
      <protection locked="0"/>
    </xf>
    <xf numFmtId="0" fontId="23" fillId="0" borderId="4" xfId="2" applyFont="1" applyBorder="1" applyAlignment="1">
      <alignment wrapText="1"/>
    </xf>
    <xf numFmtId="0" fontId="23" fillId="4" borderId="5" xfId="2" applyFont="1" applyFill="1" applyBorder="1" applyAlignment="1" applyProtection="1">
      <alignment vertical="center" wrapText="1"/>
      <protection locked="0"/>
    </xf>
    <xf numFmtId="0" fontId="23" fillId="0" borderId="5" xfId="2" applyFont="1" applyBorder="1" applyAlignment="1">
      <alignment horizontal="justify" vertical="center" wrapText="1"/>
    </xf>
    <xf numFmtId="0" fontId="23" fillId="0" borderId="5" xfId="2" applyFont="1" applyBorder="1" applyAlignment="1">
      <alignment vertical="center" wrapText="1"/>
    </xf>
    <xf numFmtId="0" fontId="4" fillId="15" borderId="9" xfId="2" applyFont="1" applyFill="1" applyBorder="1" applyAlignment="1">
      <alignment horizontal="center" vertical="center"/>
    </xf>
    <xf numFmtId="0" fontId="4" fillId="0" borderId="3" xfId="2" applyBorder="1"/>
    <xf numFmtId="0" fontId="4" fillId="3" borderId="9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/>
    </xf>
    <xf numFmtId="0" fontId="4" fillId="5" borderId="9" xfId="2" applyFont="1" applyFill="1" applyBorder="1" applyAlignment="1">
      <alignment horizontal="center" vertical="center"/>
    </xf>
    <xf numFmtId="0" fontId="4" fillId="0" borderId="9" xfId="2" applyBorder="1" applyAlignment="1">
      <alignment horizontal="center"/>
    </xf>
    <xf numFmtId="10" fontId="4" fillId="0" borderId="4" xfId="2" applyNumberFormat="1" applyBorder="1"/>
    <xf numFmtId="0" fontId="4" fillId="0" borderId="22" xfId="2" applyBorder="1" applyAlignment="1">
      <alignment horizontal="center"/>
    </xf>
    <xf numFmtId="0" fontId="4" fillId="0" borderId="12" xfId="2" applyBorder="1"/>
    <xf numFmtId="0" fontId="4" fillId="0" borderId="5" xfId="2" applyBorder="1"/>
    <xf numFmtId="0" fontId="22" fillId="17" borderId="4" xfId="2" applyFont="1" applyFill="1" applyBorder="1" applyAlignment="1">
      <alignment horizontal="right"/>
    </xf>
    <xf numFmtId="0" fontId="5" fillId="0" borderId="4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 vertical="center"/>
    </xf>
    <xf numFmtId="0" fontId="4" fillId="0" borderId="4" xfId="2" applyFill="1" applyBorder="1" applyAlignment="1">
      <alignment horizontal="center"/>
    </xf>
    <xf numFmtId="0" fontId="4" fillId="0" borderId="4" xfId="2" applyFill="1" applyBorder="1"/>
    <xf numFmtId="0" fontId="4" fillId="0" borderId="4" xfId="2" applyFill="1" applyBorder="1" applyAlignment="1">
      <alignment horizontal="center" vertical="center"/>
    </xf>
    <xf numFmtId="0" fontId="23" fillId="0" borderId="4" xfId="2" applyFont="1" applyBorder="1"/>
    <xf numFmtId="0" fontId="4" fillId="0" borderId="4" xfId="2" applyBorder="1" applyAlignment="1">
      <alignment horizontal="center" vertical="center"/>
    </xf>
    <xf numFmtId="0" fontId="4" fillId="0" borderId="0" xfId="2"/>
    <xf numFmtId="0" fontId="11" fillId="0" borderId="14" xfId="2" applyFont="1" applyBorder="1" applyAlignment="1" applyProtection="1">
      <alignment horizontal="center" vertical="center" wrapText="1"/>
      <protection locked="0"/>
    </xf>
    <xf numFmtId="0" fontId="14" fillId="8" borderId="8" xfId="2" applyFont="1" applyFill="1" applyBorder="1" applyAlignment="1" applyProtection="1">
      <alignment horizontal="center" vertical="center" textRotation="90" wrapText="1"/>
      <protection locked="0"/>
    </xf>
    <xf numFmtId="0" fontId="14" fillId="8" borderId="15" xfId="2" applyFont="1" applyFill="1" applyBorder="1" applyAlignment="1" applyProtection="1">
      <alignment horizontal="center" vertical="center" textRotation="90"/>
      <protection locked="0"/>
    </xf>
    <xf numFmtId="0" fontId="28" fillId="8" borderId="8" xfId="2" applyFont="1" applyFill="1" applyBorder="1" applyAlignment="1" applyProtection="1">
      <alignment horizontal="center" vertical="center" wrapText="1"/>
      <protection locked="0"/>
    </xf>
    <xf numFmtId="0" fontId="29" fillId="3" borderId="8" xfId="2" applyFont="1" applyFill="1" applyBorder="1" applyAlignment="1" applyProtection="1">
      <alignment horizontal="center" vertical="center" textRotation="90"/>
      <protection locked="0"/>
    </xf>
    <xf numFmtId="0" fontId="29" fillId="3" borderId="8" xfId="2" applyFont="1" applyFill="1" applyBorder="1" applyAlignment="1" applyProtection="1">
      <alignment horizontal="center" vertical="center" textRotation="90" wrapText="1"/>
      <protection locked="0"/>
    </xf>
    <xf numFmtId="0" fontId="29" fillId="19" borderId="8" xfId="2" applyFont="1" applyFill="1" applyBorder="1" applyAlignment="1" applyProtection="1">
      <alignment horizontal="center" vertical="center" textRotation="90" wrapText="1"/>
      <protection locked="0"/>
    </xf>
    <xf numFmtId="0" fontId="1" fillId="6" borderId="0" xfId="2" applyFont="1" applyFill="1"/>
    <xf numFmtId="0" fontId="18" fillId="12" borderId="4" xfId="2" applyFont="1" applyFill="1" applyBorder="1" applyAlignment="1" applyProtection="1">
      <alignment horizontal="center" vertical="center"/>
      <protection locked="0"/>
    </xf>
    <xf numFmtId="0" fontId="18" fillId="12" borderId="4" xfId="2" applyFont="1" applyFill="1" applyBorder="1" applyAlignment="1" applyProtection="1">
      <alignment horizontal="center" vertical="center" wrapText="1"/>
      <protection locked="0"/>
    </xf>
    <xf numFmtId="0" fontId="22" fillId="9" borderId="4" xfId="2" applyFont="1" applyFill="1" applyBorder="1" applyAlignment="1">
      <alignment vertical="center"/>
    </xf>
    <xf numFmtId="0" fontId="18" fillId="10" borderId="4" xfId="2" applyFont="1" applyFill="1" applyBorder="1" applyAlignment="1" applyProtection="1">
      <alignment vertical="center" wrapText="1"/>
      <protection locked="0"/>
    </xf>
    <xf numFmtId="0" fontId="19" fillId="9" borderId="4" xfId="2" applyFont="1" applyFill="1" applyBorder="1" applyAlignment="1">
      <alignment vertical="center" wrapText="1"/>
    </xf>
    <xf numFmtId="0" fontId="4" fillId="0" borderId="3" xfId="2" applyFont="1" applyBorder="1" applyAlignment="1" applyProtection="1">
      <alignment horizontal="center" vertical="center"/>
      <protection locked="0"/>
    </xf>
    <xf numFmtId="0" fontId="33" fillId="0" borderId="4" xfId="2" applyFont="1" applyBorder="1" applyAlignment="1">
      <alignment horizontal="justify"/>
    </xf>
    <xf numFmtId="0" fontId="33" fillId="0" borderId="4" xfId="2" applyFont="1" applyBorder="1"/>
    <xf numFmtId="0" fontId="35" fillId="0" borderId="4" xfId="2" applyFont="1" applyBorder="1" applyAlignment="1">
      <alignment wrapText="1"/>
    </xf>
    <xf numFmtId="0" fontId="36" fillId="0" borderId="3" xfId="2" applyFont="1" applyBorder="1" applyAlignment="1" applyProtection="1">
      <alignment horizontal="center" vertical="center"/>
      <protection locked="0"/>
    </xf>
    <xf numFmtId="0" fontId="4" fillId="15" borderId="9" xfId="2" applyFill="1" applyBorder="1" applyAlignment="1">
      <alignment horizontal="center" vertical="center"/>
    </xf>
    <xf numFmtId="0" fontId="4" fillId="0" borderId="0" xfId="2" applyBorder="1" applyAlignment="1">
      <alignment vertical="center"/>
    </xf>
    <xf numFmtId="164" fontId="4" fillId="0" borderId="0" xfId="2" applyNumberFormat="1" applyFont="1" applyBorder="1"/>
    <xf numFmtId="0" fontId="4" fillId="3" borderId="4" xfId="2" applyFont="1" applyFill="1" applyBorder="1" applyAlignment="1">
      <alignment horizontal="center" vertical="center"/>
    </xf>
    <xf numFmtId="0" fontId="4" fillId="4" borderId="4" xfId="2" applyFont="1" applyFill="1" applyBorder="1" applyAlignment="1">
      <alignment horizontal="center" vertical="center"/>
    </xf>
    <xf numFmtId="1" fontId="4" fillId="0" borderId="4" xfId="2" applyNumberFormat="1" applyBorder="1" applyAlignment="1">
      <alignment horizontal="center"/>
    </xf>
    <xf numFmtId="0" fontId="4" fillId="0" borderId="0" xfId="2" applyBorder="1"/>
    <xf numFmtId="0" fontId="4" fillId="0" borderId="0" xfId="2" applyAlignment="1"/>
    <xf numFmtId="0" fontId="5" fillId="0" borderId="0" xfId="2" applyFont="1" applyBorder="1"/>
    <xf numFmtId="0" fontId="5" fillId="0" borderId="0" xfId="2" applyFont="1"/>
    <xf numFmtId="0" fontId="37" fillId="0" borderId="27" xfId="2" applyFont="1" applyBorder="1" applyAlignment="1" applyProtection="1">
      <protection locked="0"/>
    </xf>
    <xf numFmtId="0" fontId="11" fillId="0" borderId="1" xfId="2" applyFont="1" applyBorder="1" applyAlignment="1" applyProtection="1">
      <alignment horizontal="center" vertical="center" wrapText="1"/>
      <protection locked="0"/>
    </xf>
    <xf numFmtId="0" fontId="29" fillId="8" borderId="4" xfId="2" applyFont="1" applyFill="1" applyBorder="1" applyAlignment="1" applyProtection="1">
      <alignment horizontal="center" vertical="center" textRotation="90" wrapText="1"/>
      <protection locked="0"/>
    </xf>
    <xf numFmtId="0" fontId="29" fillId="8" borderId="3" xfId="2" applyFont="1" applyFill="1" applyBorder="1" applyAlignment="1" applyProtection="1">
      <alignment horizontal="center" vertical="center" textRotation="90"/>
      <protection locked="0"/>
    </xf>
    <xf numFmtId="0" fontId="28" fillId="8" borderId="4" xfId="2" applyFont="1" applyFill="1" applyBorder="1" applyAlignment="1" applyProtection="1">
      <alignment horizontal="center" vertical="center" wrapText="1"/>
      <protection locked="0"/>
    </xf>
    <xf numFmtId="0" fontId="29" fillId="3" borderId="4" xfId="2" applyFont="1" applyFill="1" applyBorder="1" applyAlignment="1" applyProtection="1">
      <alignment horizontal="center" vertical="center" textRotation="90"/>
      <protection locked="0"/>
    </xf>
    <xf numFmtId="0" fontId="29" fillId="3" borderId="4" xfId="2" applyFont="1" applyFill="1" applyBorder="1" applyAlignment="1" applyProtection="1">
      <alignment horizontal="center" vertical="center" textRotation="90" wrapText="1"/>
      <protection locked="0"/>
    </xf>
    <xf numFmtId="0" fontId="29" fillId="4" borderId="4" xfId="2" applyFont="1" applyFill="1" applyBorder="1" applyAlignment="1" applyProtection="1">
      <alignment horizontal="center" vertical="center" textRotation="90"/>
      <protection locked="0"/>
    </xf>
    <xf numFmtId="0" fontId="29" fillId="4" borderId="4" xfId="2" applyFont="1" applyFill="1" applyBorder="1" applyAlignment="1" applyProtection="1">
      <alignment horizontal="center" vertical="center" textRotation="90" wrapText="1"/>
      <protection locked="0"/>
    </xf>
    <xf numFmtId="0" fontId="29" fillId="5" borderId="4" xfId="2" applyFont="1" applyFill="1" applyBorder="1" applyAlignment="1" applyProtection="1">
      <alignment horizontal="center" vertical="center" textRotation="90"/>
      <protection locked="0"/>
    </xf>
    <xf numFmtId="0" fontId="29" fillId="5" borderId="4" xfId="2" applyFont="1" applyFill="1" applyBorder="1" applyAlignment="1" applyProtection="1">
      <alignment horizontal="center" vertical="center" textRotation="90" wrapText="1"/>
      <protection locked="0"/>
    </xf>
    <xf numFmtId="0" fontId="19" fillId="6" borderId="28" xfId="2" applyFont="1" applyFill="1" applyBorder="1" applyAlignment="1">
      <alignment horizontal="center" vertical="center"/>
    </xf>
    <xf numFmtId="0" fontId="19" fillId="9" borderId="4" xfId="2" applyFont="1" applyFill="1" applyBorder="1" applyAlignment="1">
      <alignment horizontal="center" vertical="center"/>
    </xf>
    <xf numFmtId="0" fontId="31" fillId="0" borderId="4" xfId="2" applyFont="1" applyBorder="1" applyAlignment="1">
      <alignment horizontal="left" vertical="center"/>
    </xf>
    <xf numFmtId="0" fontId="4" fillId="0" borderId="4" xfId="2" applyFont="1" applyBorder="1" applyAlignment="1" applyProtection="1">
      <alignment horizontal="center"/>
      <protection locked="0"/>
    </xf>
    <xf numFmtId="0" fontId="4" fillId="18" borderId="4" xfId="2" applyFont="1" applyFill="1" applyBorder="1" applyAlignment="1" applyProtection="1">
      <alignment horizontal="center"/>
      <protection locked="0"/>
    </xf>
    <xf numFmtId="0" fontId="4" fillId="18" borderId="4" xfId="2" applyFont="1" applyFill="1" applyBorder="1" applyAlignment="1">
      <alignment horizontal="center"/>
    </xf>
    <xf numFmtId="0" fontId="4" fillId="18" borderId="4" xfId="2" applyFont="1" applyFill="1" applyBorder="1"/>
    <xf numFmtId="2" fontId="4" fillId="0" borderId="4" xfId="2" applyNumberFormat="1" applyBorder="1"/>
    <xf numFmtId="0" fontId="31" fillId="0" borderId="27" xfId="2" applyFont="1" applyBorder="1" applyAlignment="1" applyProtection="1">
      <alignment horizontal="left" vertical="center" wrapText="1"/>
      <protection locked="0"/>
    </xf>
    <xf numFmtId="0" fontId="31" fillId="0" borderId="27" xfId="2" applyFont="1" applyBorder="1" applyAlignment="1" applyProtection="1">
      <alignment horizontal="left" vertical="center"/>
      <protection locked="0"/>
    </xf>
    <xf numFmtId="0" fontId="39" fillId="0" borderId="4" xfId="2" applyFont="1" applyBorder="1" applyAlignment="1">
      <alignment horizontal="justify"/>
    </xf>
    <xf numFmtId="0" fontId="39" fillId="0" borderId="4" xfId="2" applyFont="1" applyBorder="1"/>
    <xf numFmtId="0" fontId="31" fillId="0" borderId="27" xfId="2" applyFont="1" applyBorder="1" applyAlignment="1" applyProtection="1">
      <alignment vertical="center" wrapText="1"/>
      <protection locked="0"/>
    </xf>
    <xf numFmtId="0" fontId="4" fillId="18" borderId="8" xfId="2" applyFont="1" applyFill="1" applyBorder="1" applyAlignment="1" applyProtection="1">
      <alignment horizontal="center"/>
      <protection locked="0"/>
    </xf>
    <xf numFmtId="0" fontId="4" fillId="18" borderId="8" xfId="2" applyFont="1" applyFill="1" applyBorder="1" applyAlignment="1">
      <alignment horizontal="center"/>
    </xf>
    <xf numFmtId="0" fontId="4" fillId="18" borderId="8" xfId="2" applyFont="1" applyFill="1" applyBorder="1"/>
    <xf numFmtId="0" fontId="31" fillId="0" borderId="27" xfId="2" applyFont="1" applyBorder="1" applyAlignment="1" applyProtection="1">
      <alignment vertical="center"/>
      <protection locked="0"/>
    </xf>
    <xf numFmtId="0" fontId="4" fillId="0" borderId="8" xfId="2" applyFont="1" applyBorder="1" applyAlignment="1">
      <alignment horizontal="center" vertical="center"/>
    </xf>
    <xf numFmtId="0" fontId="31" fillId="0" borderId="4" xfId="2" applyFont="1" applyBorder="1"/>
    <xf numFmtId="0" fontId="4" fillId="0" borderId="13" xfId="2" applyFont="1" applyBorder="1"/>
    <xf numFmtId="0" fontId="4" fillId="0" borderId="0" xfId="2" applyFont="1"/>
    <xf numFmtId="0" fontId="4" fillId="18" borderId="32" xfId="2" applyFont="1" applyFill="1" applyBorder="1" applyAlignment="1" applyProtection="1">
      <alignment horizontal="center"/>
      <protection locked="0"/>
    </xf>
    <xf numFmtId="0" fontId="4" fillId="18" borderId="33" xfId="2" applyFont="1" applyFill="1" applyBorder="1" applyAlignment="1" applyProtection="1">
      <alignment horizontal="center"/>
      <protection locked="0"/>
    </xf>
    <xf numFmtId="0" fontId="4" fillId="18" borderId="34" xfId="2" applyFont="1" applyFill="1" applyBorder="1" applyAlignment="1" applyProtection="1">
      <alignment horizontal="center"/>
      <protection locked="0"/>
    </xf>
    <xf numFmtId="0" fontId="4" fillId="18" borderId="3" xfId="2" applyFont="1" applyFill="1" applyBorder="1" applyAlignment="1" applyProtection="1">
      <alignment horizontal="center"/>
      <protection locked="0"/>
    </xf>
    <xf numFmtId="0" fontId="31" fillId="0" borderId="4" xfId="2" applyFont="1" applyBorder="1" applyAlignment="1" applyProtection="1">
      <alignment vertical="center" wrapText="1"/>
      <protection locked="0"/>
    </xf>
    <xf numFmtId="0" fontId="4" fillId="18" borderId="4" xfId="2" applyFill="1" applyBorder="1" applyAlignment="1" applyProtection="1">
      <alignment horizontal="center"/>
      <protection locked="0"/>
    </xf>
    <xf numFmtId="0" fontId="4" fillId="18" borderId="4" xfId="2" applyFill="1" applyBorder="1" applyAlignment="1">
      <alignment horizontal="center"/>
    </xf>
    <xf numFmtId="0" fontId="4" fillId="18" borderId="4" xfId="2" applyFill="1" applyBorder="1"/>
    <xf numFmtId="0" fontId="4" fillId="18" borderId="36" xfId="2" applyFont="1" applyFill="1" applyBorder="1" applyAlignment="1" applyProtection="1">
      <alignment horizontal="center"/>
      <protection locked="0"/>
    </xf>
    <xf numFmtId="0" fontId="4" fillId="18" borderId="5" xfId="2" applyFill="1" applyBorder="1" applyAlignment="1">
      <alignment horizontal="center"/>
    </xf>
    <xf numFmtId="0" fontId="4" fillId="18" borderId="5" xfId="2" applyFill="1" applyBorder="1"/>
    <xf numFmtId="0" fontId="4" fillId="0" borderId="5" xfId="2" applyFont="1" applyBorder="1" applyAlignment="1">
      <alignment horizontal="center" vertical="center"/>
    </xf>
    <xf numFmtId="0" fontId="4" fillId="18" borderId="0" xfId="2" applyFont="1" applyFill="1" applyBorder="1" applyAlignment="1" applyProtection="1">
      <alignment horizontal="center"/>
      <protection locked="0"/>
    </xf>
    <xf numFmtId="0" fontId="31" fillId="0" borderId="5" xfId="2" applyFont="1" applyBorder="1" applyAlignment="1" applyProtection="1">
      <alignment vertical="center"/>
      <protection locked="0"/>
    </xf>
    <xf numFmtId="0" fontId="4" fillId="18" borderId="5" xfId="2" applyFont="1" applyFill="1" applyBorder="1" applyAlignment="1" applyProtection="1">
      <alignment horizontal="center"/>
      <protection locked="0"/>
    </xf>
    <xf numFmtId="0" fontId="4" fillId="20" borderId="46" xfId="2" applyFont="1" applyFill="1" applyBorder="1" applyAlignment="1">
      <alignment horizontal="center" vertical="center"/>
    </xf>
    <xf numFmtId="0" fontId="4" fillId="20" borderId="47" xfId="2" applyFont="1" applyFill="1" applyBorder="1" applyAlignment="1">
      <alignment horizontal="center" vertical="center"/>
    </xf>
    <xf numFmtId="0" fontId="4" fillId="20" borderId="47" xfId="2" applyFill="1" applyBorder="1" applyAlignment="1">
      <alignment horizontal="center" vertical="center"/>
    </xf>
    <xf numFmtId="0" fontId="4" fillId="3" borderId="4" xfId="2" applyFill="1" applyBorder="1" applyAlignment="1">
      <alignment horizontal="center" vertical="center"/>
    </xf>
    <xf numFmtId="0" fontId="4" fillId="5" borderId="4" xfId="2" applyFill="1" applyBorder="1" applyAlignment="1">
      <alignment horizontal="center" vertical="center"/>
    </xf>
    <xf numFmtId="0" fontId="4" fillId="4" borderId="4" xfId="2" applyFill="1" applyBorder="1" applyAlignment="1">
      <alignment horizontal="center" vertical="center"/>
    </xf>
    <xf numFmtId="0" fontId="4" fillId="0" borderId="0" xfId="2" applyAlignment="1">
      <alignment horizontal="center"/>
    </xf>
    <xf numFmtId="0" fontId="4" fillId="0" borderId="0" xfId="2" applyAlignment="1">
      <alignment horizontal="center" vertical="center"/>
    </xf>
    <xf numFmtId="0" fontId="5" fillId="0" borderId="16" xfId="2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5" fillId="0" borderId="21" xfId="2" applyFont="1" applyBorder="1" applyAlignment="1">
      <alignment horizontal="center"/>
    </xf>
    <xf numFmtId="0" fontId="5" fillId="15" borderId="1" xfId="2" applyFont="1" applyFill="1" applyBorder="1" applyAlignment="1">
      <alignment horizontal="left"/>
    </xf>
    <xf numFmtId="0" fontId="4" fillId="0" borderId="2" xfId="2" applyBorder="1" applyAlignment="1">
      <alignment horizontal="left"/>
    </xf>
    <xf numFmtId="0" fontId="4" fillId="0" borderId="6" xfId="2" applyBorder="1" applyAlignment="1">
      <alignment horizontal="left"/>
    </xf>
    <xf numFmtId="0" fontId="5" fillId="16" borderId="1" xfId="2" applyFont="1" applyFill="1" applyBorder="1" applyAlignment="1">
      <alignment horizontal="left" vertical="center"/>
    </xf>
    <xf numFmtId="0" fontId="4" fillId="0" borderId="2" xfId="2" applyBorder="1" applyAlignment="1">
      <alignment horizontal="left" vertical="center"/>
    </xf>
    <xf numFmtId="0" fontId="4" fillId="0" borderId="0" xfId="2" applyBorder="1" applyAlignment="1">
      <alignment horizontal="left" vertical="center"/>
    </xf>
    <xf numFmtId="0" fontId="4" fillId="0" borderId="10" xfId="2" applyBorder="1" applyAlignment="1">
      <alignment horizontal="left" vertical="center"/>
    </xf>
    <xf numFmtId="0" fontId="5" fillId="3" borderId="4" xfId="2" applyFont="1" applyFill="1" applyBorder="1" applyAlignment="1">
      <alignment horizontal="center"/>
    </xf>
    <xf numFmtId="0" fontId="4" fillId="0" borderId="4" xfId="2" applyBorder="1" applyAlignment="1"/>
    <xf numFmtId="0" fontId="4" fillId="0" borderId="1" xfId="2" applyBorder="1" applyAlignment="1"/>
    <xf numFmtId="0" fontId="18" fillId="10" borderId="11" xfId="2" applyFont="1" applyFill="1" applyBorder="1" applyAlignment="1" applyProtection="1">
      <alignment horizontal="center" vertical="center" wrapText="1"/>
      <protection locked="0"/>
    </xf>
    <xf numFmtId="0" fontId="18" fillId="10" borderId="13" xfId="2" applyFont="1" applyFill="1" applyBorder="1" applyAlignment="1" applyProtection="1">
      <alignment horizontal="center" vertical="center" wrapText="1"/>
      <protection locked="0"/>
    </xf>
    <xf numFmtId="0" fontId="18" fillId="10" borderId="14" xfId="2" applyFont="1" applyFill="1" applyBorder="1" applyAlignment="1" applyProtection="1">
      <alignment horizontal="center" vertical="center" wrapText="1"/>
      <protection locked="0"/>
    </xf>
    <xf numFmtId="0" fontId="19" fillId="9" borderId="12" xfId="2" applyFont="1" applyFill="1" applyBorder="1" applyAlignment="1">
      <alignment horizontal="center" vertical="center" wrapText="1"/>
    </xf>
    <xf numFmtId="0" fontId="19" fillId="9" borderId="10" xfId="2" applyFont="1" applyFill="1" applyBorder="1" applyAlignment="1">
      <alignment horizontal="center" vertical="center" wrapText="1"/>
    </xf>
    <xf numFmtId="0" fontId="19" fillId="9" borderId="15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/>
    </xf>
    <xf numFmtId="0" fontId="5" fillId="5" borderId="5" xfId="2" applyFont="1" applyFill="1" applyBorder="1" applyAlignment="1">
      <alignment horizontal="center"/>
    </xf>
    <xf numFmtId="0" fontId="4" fillId="0" borderId="5" xfId="2" applyBorder="1" applyAlignment="1"/>
    <xf numFmtId="0" fontId="4" fillId="0" borderId="11" xfId="2" applyBorder="1" applyAlignment="1"/>
    <xf numFmtId="0" fontId="23" fillId="5" borderId="5" xfId="2" applyFont="1" applyFill="1" applyBorder="1" applyAlignment="1">
      <alignment horizontal="center" vertical="center"/>
    </xf>
    <xf numFmtId="0" fontId="23" fillId="5" borderId="7" xfId="2" applyFont="1" applyFill="1" applyBorder="1" applyAlignment="1">
      <alignment horizontal="center" vertical="center"/>
    </xf>
    <xf numFmtId="0" fontId="23" fillId="5" borderId="8" xfId="2" applyFont="1" applyFill="1" applyBorder="1" applyAlignment="1">
      <alignment horizontal="center" vertical="center"/>
    </xf>
    <xf numFmtId="0" fontId="24" fillId="13" borderId="5" xfId="2" applyFont="1" applyFill="1" applyBorder="1" applyAlignment="1" applyProtection="1">
      <alignment horizontal="center" vertical="center" wrapText="1"/>
      <protection locked="0"/>
    </xf>
    <xf numFmtId="0" fontId="24" fillId="13" borderId="7" xfId="2" applyFont="1" applyFill="1" applyBorder="1" applyAlignment="1" applyProtection="1">
      <alignment horizontal="center" vertical="center" wrapText="1"/>
      <protection locked="0"/>
    </xf>
    <xf numFmtId="0" fontId="24" fillId="13" borderId="8" xfId="2" applyFont="1" applyFill="1" applyBorder="1" applyAlignment="1" applyProtection="1">
      <alignment horizontal="center" vertical="center" wrapText="1"/>
      <protection locked="0"/>
    </xf>
    <xf numFmtId="0" fontId="23" fillId="5" borderId="4" xfId="2" applyFont="1" applyFill="1" applyBorder="1" applyAlignment="1">
      <alignment horizontal="center" vertical="center"/>
    </xf>
    <xf numFmtId="0" fontId="23" fillId="4" borderId="5" xfId="2" applyFont="1" applyFill="1" applyBorder="1" applyAlignment="1" applyProtection="1">
      <alignment horizontal="center" vertical="center"/>
      <protection locked="0"/>
    </xf>
    <xf numFmtId="0" fontId="23" fillId="4" borderId="7" xfId="2" applyFont="1" applyFill="1" applyBorder="1" applyAlignment="1" applyProtection="1">
      <alignment horizontal="center" vertical="center"/>
      <protection locked="0"/>
    </xf>
    <xf numFmtId="0" fontId="23" fillId="4" borderId="8" xfId="2" applyFont="1" applyFill="1" applyBorder="1" applyAlignment="1" applyProtection="1">
      <alignment horizontal="center" vertical="center"/>
      <protection locked="0"/>
    </xf>
    <xf numFmtId="0" fontId="23" fillId="4" borderId="5" xfId="2" applyFont="1" applyFill="1" applyBorder="1" applyAlignment="1">
      <alignment horizontal="center" vertical="center"/>
    </xf>
    <xf numFmtId="0" fontId="23" fillId="4" borderId="8" xfId="2" applyFont="1" applyFill="1" applyBorder="1" applyAlignment="1">
      <alignment horizontal="center" vertical="center"/>
    </xf>
    <xf numFmtId="0" fontId="23" fillId="4" borderId="7" xfId="2" applyFont="1" applyFill="1" applyBorder="1" applyAlignment="1">
      <alignment horizontal="center" vertical="center"/>
    </xf>
    <xf numFmtId="0" fontId="23" fillId="3" borderId="5" xfId="2" applyFont="1" applyFill="1" applyBorder="1" applyAlignment="1" applyProtection="1">
      <alignment horizontal="center" vertical="center" textRotation="90" wrapText="1"/>
      <protection locked="0"/>
    </xf>
    <xf numFmtId="0" fontId="23" fillId="3" borderId="7" xfId="2" applyFont="1" applyFill="1" applyBorder="1" applyAlignment="1" applyProtection="1">
      <alignment horizontal="center" vertical="center" textRotation="90" wrapText="1"/>
      <protection locked="0"/>
    </xf>
    <xf numFmtId="0" fontId="23" fillId="3" borderId="8" xfId="2" applyFont="1" applyFill="1" applyBorder="1" applyAlignment="1" applyProtection="1">
      <alignment horizontal="center" vertical="center" textRotation="90" wrapText="1"/>
      <protection locked="0"/>
    </xf>
    <xf numFmtId="0" fontId="23" fillId="3" borderId="5" xfId="2" applyFont="1" applyFill="1" applyBorder="1" applyAlignment="1" applyProtection="1">
      <alignment horizontal="center" vertical="center"/>
      <protection locked="0"/>
    </xf>
    <xf numFmtId="0" fontId="23" fillId="3" borderId="7" xfId="2" applyFont="1" applyFill="1" applyBorder="1" applyAlignment="1" applyProtection="1">
      <alignment horizontal="center" vertical="center"/>
      <protection locked="0"/>
    </xf>
    <xf numFmtId="0" fontId="23" fillId="3" borderId="8" xfId="2" applyFont="1" applyFill="1" applyBorder="1" applyAlignment="1" applyProtection="1">
      <alignment horizontal="center" vertical="center"/>
      <protection locked="0"/>
    </xf>
    <xf numFmtId="0" fontId="23" fillId="3" borderId="4" xfId="2" applyFont="1" applyFill="1" applyBorder="1" applyAlignment="1" applyProtection="1">
      <alignment horizontal="center" vertical="center"/>
      <protection locked="0"/>
    </xf>
    <xf numFmtId="0" fontId="16" fillId="9" borderId="4" xfId="1" applyFont="1" applyFill="1" applyBorder="1" applyAlignment="1">
      <alignment horizontal="center" vertical="center"/>
    </xf>
    <xf numFmtId="0" fontId="1" fillId="9" borderId="4" xfId="1" applyFont="1" applyFill="1" applyBorder="1" applyAlignment="1">
      <alignment horizontal="center" vertical="center"/>
    </xf>
    <xf numFmtId="0" fontId="18" fillId="10" borderId="4" xfId="2" applyFont="1" applyFill="1" applyBorder="1" applyAlignment="1" applyProtection="1">
      <alignment horizontal="center" vertical="center" wrapText="1"/>
      <protection locked="0"/>
    </xf>
    <xf numFmtId="0" fontId="4" fillId="0" borderId="4" xfId="2" applyBorder="1" applyAlignment="1">
      <alignment wrapText="1"/>
    </xf>
    <xf numFmtId="0" fontId="19" fillId="9" borderId="0" xfId="2" applyFont="1" applyFill="1" applyBorder="1" applyAlignment="1">
      <alignment horizontal="center" vertical="center" wrapText="1"/>
    </xf>
    <xf numFmtId="0" fontId="4" fillId="0" borderId="6" xfId="2" applyBorder="1" applyAlignment="1">
      <alignment wrapText="1"/>
    </xf>
    <xf numFmtId="0" fontId="14" fillId="8" borderId="4" xfId="1" applyFont="1" applyFill="1" applyBorder="1" applyAlignment="1" applyProtection="1">
      <alignment horizontal="center" vertical="center" wrapText="1"/>
      <protection locked="0"/>
    </xf>
    <xf numFmtId="0" fontId="1" fillId="8" borderId="4" xfId="1" applyFill="1" applyBorder="1" applyAlignment="1">
      <alignment horizontal="center"/>
    </xf>
    <xf numFmtId="0" fontId="1" fillId="8" borderId="5" xfId="1" applyFill="1" applyBorder="1" applyAlignment="1">
      <alignment horizontal="center"/>
    </xf>
    <xf numFmtId="0" fontId="20" fillId="11" borderId="4" xfId="1" applyFont="1" applyFill="1" applyBorder="1" applyAlignment="1" applyProtection="1">
      <alignment horizontal="center" vertical="center" wrapText="1"/>
      <protection locked="0"/>
    </xf>
    <xf numFmtId="0" fontId="16" fillId="11" borderId="4" xfId="1" applyFont="1" applyFill="1" applyBorder="1" applyAlignment="1">
      <alignment horizontal="center" vertical="center" wrapText="1"/>
    </xf>
    <xf numFmtId="0" fontId="22" fillId="9" borderId="4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9" fillId="3" borderId="4" xfId="2" applyFont="1" applyFill="1" applyBorder="1" applyAlignment="1" applyProtection="1">
      <alignment horizontal="center" vertical="center"/>
      <protection locked="0"/>
    </xf>
    <xf numFmtId="0" fontId="4" fillId="3" borderId="4" xfId="2" applyFont="1" applyFill="1" applyBorder="1" applyAlignment="1" applyProtection="1">
      <alignment horizontal="center" vertical="center"/>
      <protection locked="0"/>
    </xf>
    <xf numFmtId="0" fontId="9" fillId="4" borderId="4" xfId="2" applyFont="1" applyFill="1" applyBorder="1" applyAlignment="1" applyProtection="1">
      <alignment horizontal="center" vertical="center"/>
      <protection locked="0"/>
    </xf>
    <xf numFmtId="0" fontId="4" fillId="4" borderId="4" xfId="2" applyFont="1" applyFill="1" applyBorder="1" applyAlignment="1" applyProtection="1">
      <alignment horizontal="center" vertical="center"/>
      <protection locked="0"/>
    </xf>
    <xf numFmtId="0" fontId="9" fillId="5" borderId="4" xfId="2" applyFont="1" applyFill="1" applyBorder="1" applyAlignment="1" applyProtection="1">
      <alignment horizontal="center" vertical="center"/>
      <protection locked="0"/>
    </xf>
    <xf numFmtId="0" fontId="4" fillId="5" borderId="4" xfId="2" applyFont="1" applyFill="1" applyBorder="1" applyAlignment="1" applyProtection="1">
      <alignment horizontal="center" vertical="center"/>
      <protection locked="0"/>
    </xf>
    <xf numFmtId="0" fontId="10" fillId="6" borderId="4" xfId="2" applyFont="1" applyFill="1" applyBorder="1" applyAlignment="1">
      <alignment horizontal="center"/>
    </xf>
    <xf numFmtId="0" fontId="4" fillId="6" borderId="4" xfId="2" applyFill="1" applyBorder="1" applyAlignment="1">
      <alignment horizontal="center"/>
    </xf>
    <xf numFmtId="0" fontId="4" fillId="6" borderId="4" xfId="2" applyFill="1" applyBorder="1" applyAlignment="1"/>
    <xf numFmtId="0" fontId="5" fillId="0" borderId="4" xfId="2" applyFont="1" applyBorder="1" applyAlignment="1">
      <alignment horizontal="center"/>
    </xf>
    <xf numFmtId="0" fontId="5" fillId="5" borderId="4" xfId="2" applyFont="1" applyFill="1" applyBorder="1" applyAlignment="1">
      <alignment horizontal="center"/>
    </xf>
    <xf numFmtId="0" fontId="32" fillId="4" borderId="39" xfId="2" applyFont="1" applyFill="1" applyBorder="1" applyAlignment="1" applyProtection="1">
      <alignment horizontal="center" vertical="center" textRotation="90"/>
      <protection locked="0"/>
    </xf>
    <xf numFmtId="0" fontId="32" fillId="0" borderId="30" xfId="2" applyFont="1" applyBorder="1" applyAlignment="1">
      <alignment horizontal="center" vertical="center" textRotation="90"/>
    </xf>
    <xf numFmtId="0" fontId="16" fillId="19" borderId="40" xfId="2" applyFont="1" applyFill="1" applyBorder="1" applyAlignment="1" applyProtection="1">
      <alignment horizontal="center" vertical="center"/>
      <protection locked="0"/>
    </xf>
    <xf numFmtId="0" fontId="16" fillId="19" borderId="35" xfId="2" applyFont="1" applyFill="1" applyBorder="1" applyAlignment="1">
      <alignment horizontal="center" vertical="center"/>
    </xf>
    <xf numFmtId="0" fontId="4" fillId="0" borderId="11" xfId="2" applyBorder="1" applyAlignment="1" applyProtection="1">
      <alignment horizontal="center" vertical="center"/>
      <protection locked="0"/>
    </xf>
    <xf numFmtId="0" fontId="4" fillId="0" borderId="13" xfId="2" applyBorder="1" applyAlignment="1" applyProtection="1">
      <alignment horizontal="center" vertical="center"/>
      <protection locked="0"/>
    </xf>
    <xf numFmtId="0" fontId="4" fillId="0" borderId="14" xfId="2" applyBorder="1" applyAlignment="1" applyProtection="1">
      <alignment horizontal="center" vertical="center"/>
      <protection locked="0"/>
    </xf>
    <xf numFmtId="0" fontId="16" fillId="19" borderId="41" xfId="2" applyFont="1" applyFill="1" applyBorder="1" applyAlignment="1" applyProtection="1">
      <alignment horizontal="center" vertical="center"/>
      <protection locked="0"/>
    </xf>
    <xf numFmtId="0" fontId="4" fillId="0" borderId="5" xfId="2" applyBorder="1" applyAlignment="1" applyProtection="1">
      <alignment horizontal="center" vertical="center"/>
      <protection locked="0"/>
    </xf>
    <xf numFmtId="0" fontId="4" fillId="0" borderId="7" xfId="2" applyBorder="1" applyAlignment="1" applyProtection="1">
      <alignment horizontal="center" vertical="center"/>
      <protection locked="0"/>
    </xf>
    <xf numFmtId="0" fontId="4" fillId="0" borderId="42" xfId="2" applyBorder="1" applyAlignment="1" applyProtection="1">
      <alignment horizontal="center" vertical="center"/>
      <protection locked="0"/>
    </xf>
    <xf numFmtId="0" fontId="5" fillId="20" borderId="43" xfId="2" applyFont="1" applyFill="1" applyBorder="1" applyAlignment="1">
      <alignment horizontal="center"/>
    </xf>
    <xf numFmtId="0" fontId="5" fillId="20" borderId="44" xfId="2" applyFont="1" applyFill="1" applyBorder="1" applyAlignment="1">
      <alignment horizontal="center"/>
    </xf>
    <xf numFmtId="0" fontId="5" fillId="20" borderId="45" xfId="2" applyFont="1" applyFill="1" applyBorder="1" applyAlignment="1">
      <alignment horizontal="center"/>
    </xf>
    <xf numFmtId="0" fontId="32" fillId="5" borderId="13" xfId="2" applyFont="1" applyFill="1" applyBorder="1" applyAlignment="1" applyProtection="1">
      <alignment horizontal="center" vertical="center" textRotation="90" wrapText="1"/>
      <protection locked="0"/>
    </xf>
    <xf numFmtId="0" fontId="32" fillId="5" borderId="37" xfId="2" applyFont="1" applyFill="1" applyBorder="1" applyAlignment="1" applyProtection="1">
      <alignment horizontal="center" vertical="center" textRotation="90" wrapText="1"/>
      <protection locked="0"/>
    </xf>
    <xf numFmtId="0" fontId="16" fillId="5" borderId="5" xfId="2" applyFont="1" applyFill="1" applyBorder="1" applyAlignment="1" applyProtection="1">
      <alignment horizontal="center" vertical="center"/>
      <protection locked="0"/>
    </xf>
    <xf numFmtId="0" fontId="16" fillId="5" borderId="7" xfId="2" applyFont="1" applyFill="1" applyBorder="1" applyAlignment="1" applyProtection="1">
      <alignment horizontal="center" vertical="center"/>
      <protection locked="0"/>
    </xf>
    <xf numFmtId="0" fontId="16" fillId="5" borderId="8" xfId="2" applyFont="1" applyFill="1" applyBorder="1" applyAlignment="1" applyProtection="1">
      <alignment horizontal="center" vertical="center"/>
      <protection locked="0"/>
    </xf>
    <xf numFmtId="0" fontId="24" fillId="13" borderId="4" xfId="2" applyFont="1" applyFill="1" applyBorder="1" applyAlignment="1" applyProtection="1">
      <alignment horizontal="center" vertical="center" wrapText="1"/>
      <protection locked="0"/>
    </xf>
    <xf numFmtId="0" fontId="24" fillId="13" borderId="11" xfId="2" applyFont="1" applyFill="1" applyBorder="1" applyAlignment="1" applyProtection="1">
      <alignment horizontal="center" vertical="center" wrapText="1"/>
      <protection locked="0"/>
    </xf>
    <xf numFmtId="0" fontId="24" fillId="13" borderId="13" xfId="2" applyFont="1" applyFill="1" applyBorder="1" applyAlignment="1" applyProtection="1">
      <alignment horizontal="center" vertical="center" wrapText="1"/>
      <protection locked="0"/>
    </xf>
    <xf numFmtId="0" fontId="24" fillId="13" borderId="14" xfId="2" applyFont="1" applyFill="1" applyBorder="1" applyAlignment="1" applyProtection="1">
      <alignment horizontal="center" vertical="center" wrapText="1"/>
      <protection locked="0"/>
    </xf>
    <xf numFmtId="0" fontId="16" fillId="5" borderId="35" xfId="2" applyFont="1" applyFill="1" applyBorder="1" applyAlignment="1" applyProtection="1">
      <alignment horizontal="center" vertical="center"/>
      <protection locked="0"/>
    </xf>
    <xf numFmtId="0" fontId="16" fillId="5" borderId="38" xfId="2" applyFont="1" applyFill="1" applyBorder="1" applyAlignment="1" applyProtection="1">
      <alignment horizontal="center" vertical="center"/>
      <protection locked="0"/>
    </xf>
    <xf numFmtId="0" fontId="32" fillId="3" borderId="5" xfId="2" applyFont="1" applyFill="1" applyBorder="1" applyAlignment="1" applyProtection="1">
      <alignment horizontal="center" vertical="center" textRotation="90" wrapText="1"/>
      <protection locked="0"/>
    </xf>
    <xf numFmtId="0" fontId="32" fillId="3" borderId="7" xfId="2" applyFont="1" applyFill="1" applyBorder="1" applyAlignment="1" applyProtection="1">
      <alignment horizontal="center" vertical="center" textRotation="90" wrapText="1"/>
      <protection locked="0"/>
    </xf>
    <xf numFmtId="0" fontId="32" fillId="3" borderId="8" xfId="2" applyFont="1" applyFill="1" applyBorder="1" applyAlignment="1" applyProtection="1">
      <alignment horizontal="center" vertical="center" textRotation="90" wrapText="1"/>
      <protection locked="0"/>
    </xf>
    <xf numFmtId="0" fontId="16" fillId="3" borderId="5" xfId="2" applyFont="1" applyFill="1" applyBorder="1" applyAlignment="1" applyProtection="1">
      <alignment horizontal="center" vertical="center"/>
      <protection locked="0"/>
    </xf>
    <xf numFmtId="0" fontId="16" fillId="3" borderId="7" xfId="2" applyFont="1" applyFill="1" applyBorder="1" applyAlignment="1" applyProtection="1">
      <alignment horizontal="center" vertical="center"/>
      <protection locked="0"/>
    </xf>
    <xf numFmtId="0" fontId="16" fillId="3" borderId="4" xfId="2" applyFont="1" applyFill="1" applyBorder="1" applyAlignment="1" applyProtection="1">
      <alignment horizontal="center" vertical="center"/>
      <protection locked="0"/>
    </xf>
    <xf numFmtId="0" fontId="16" fillId="3" borderId="4" xfId="2" applyFont="1" applyFill="1" applyBorder="1" applyAlignment="1">
      <alignment horizontal="center" vertical="center"/>
    </xf>
    <xf numFmtId="0" fontId="24" fillId="13" borderId="29" xfId="2" applyFont="1" applyFill="1" applyBorder="1" applyAlignment="1" applyProtection="1">
      <alignment horizontal="center" vertical="center" wrapText="1"/>
      <protection locked="0"/>
    </xf>
    <xf numFmtId="0" fontId="24" fillId="13" borderId="30" xfId="2" applyFont="1" applyFill="1" applyBorder="1" applyAlignment="1" applyProtection="1">
      <alignment horizontal="center" vertical="center" wrapText="1"/>
      <protection locked="0"/>
    </xf>
    <xf numFmtId="0" fontId="16" fillId="3" borderId="5" xfId="2" applyFont="1" applyFill="1" applyBorder="1" applyAlignment="1">
      <alignment horizontal="center" vertical="center"/>
    </xf>
    <xf numFmtId="0" fontId="16" fillId="3" borderId="7" xfId="2" applyFont="1" applyFill="1" applyBorder="1" applyAlignment="1">
      <alignment horizontal="center" vertical="center"/>
    </xf>
    <xf numFmtId="0" fontId="16" fillId="3" borderId="8" xfId="2" applyFont="1" applyFill="1" applyBorder="1" applyAlignment="1">
      <alignment horizontal="center" vertical="center"/>
    </xf>
    <xf numFmtId="0" fontId="24" fillId="13" borderId="31" xfId="2" applyFont="1" applyFill="1" applyBorder="1" applyAlignment="1" applyProtection="1">
      <alignment horizontal="center" vertical="center" wrapText="1"/>
      <protection locked="0"/>
    </xf>
    <xf numFmtId="0" fontId="20" fillId="9" borderId="1" xfId="2" applyFont="1" applyFill="1" applyBorder="1" applyAlignment="1" applyProtection="1">
      <alignment horizontal="center" vertical="center"/>
      <protection locked="0"/>
    </xf>
    <xf numFmtId="0" fontId="16" fillId="9" borderId="3" xfId="2" applyFont="1" applyFill="1" applyBorder="1" applyAlignment="1">
      <alignment horizontal="center" vertical="center"/>
    </xf>
    <xf numFmtId="0" fontId="18" fillId="10" borderId="4" xfId="2" applyFont="1" applyFill="1" applyBorder="1" applyAlignment="1" applyProtection="1">
      <alignment horizontal="center" vertical="center" textRotation="90" wrapText="1"/>
      <protection locked="0"/>
    </xf>
    <xf numFmtId="0" fontId="4" fillId="0" borderId="4" xfId="2" applyBorder="1" applyAlignment="1">
      <alignment textRotation="90" wrapText="1"/>
    </xf>
    <xf numFmtId="0" fontId="19" fillId="9" borderId="4" xfId="2" applyFont="1" applyFill="1" applyBorder="1" applyAlignment="1">
      <alignment horizontal="center" vertical="center" textRotation="90" wrapText="1"/>
    </xf>
    <xf numFmtId="0" fontId="14" fillId="8" borderId="1" xfId="2" applyFont="1" applyFill="1" applyBorder="1" applyAlignment="1" applyProtection="1">
      <alignment horizontal="center" vertical="center" wrapText="1"/>
      <protection locked="0"/>
    </xf>
    <xf numFmtId="0" fontId="4" fillId="8" borderId="2" xfId="2" applyFill="1" applyBorder="1" applyAlignment="1">
      <alignment horizontal="center"/>
    </xf>
    <xf numFmtId="0" fontId="4" fillId="8" borderId="3" xfId="2" applyFill="1" applyBorder="1" applyAlignment="1">
      <alignment horizontal="center"/>
    </xf>
    <xf numFmtId="0" fontId="12" fillId="11" borderId="1" xfId="2" applyFont="1" applyFill="1" applyBorder="1" applyAlignment="1" applyProtection="1">
      <alignment horizontal="center" vertical="center" wrapText="1"/>
      <protection locked="0"/>
    </xf>
    <xf numFmtId="0" fontId="19" fillId="11" borderId="2" xfId="2" applyFont="1" applyFill="1" applyBorder="1" applyAlignment="1">
      <alignment horizontal="center" vertical="center" wrapText="1"/>
    </xf>
    <xf numFmtId="0" fontId="19" fillId="11" borderId="3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38" fillId="2" borderId="4" xfId="2" applyFont="1" applyFill="1" applyBorder="1" applyAlignment="1" applyProtection="1">
      <protection locked="0"/>
    </xf>
    <xf numFmtId="0" fontId="1" fillId="2" borderId="4" xfId="2" applyFont="1" applyFill="1" applyBorder="1" applyAlignment="1"/>
    <xf numFmtId="0" fontId="1" fillId="3" borderId="4" xfId="2" applyFont="1" applyFill="1" applyBorder="1" applyProtection="1">
      <protection locked="0"/>
    </xf>
    <xf numFmtId="0" fontId="1" fillId="4" borderId="4" xfId="2" applyFont="1" applyFill="1" applyBorder="1" applyProtection="1">
      <protection locked="0"/>
    </xf>
    <xf numFmtId="0" fontId="1" fillId="5" borderId="4" xfId="2" applyFont="1" applyFill="1" applyBorder="1" applyProtection="1">
      <protection locked="0"/>
    </xf>
    <xf numFmtId="0" fontId="16" fillId="6" borderId="4" xfId="2" applyFont="1" applyFill="1" applyBorder="1" applyAlignment="1">
      <alignment horizontal="center"/>
    </xf>
    <xf numFmtId="0" fontId="1" fillId="6" borderId="4" xfId="2" applyFont="1" applyFill="1" applyBorder="1" applyAlignment="1">
      <alignment horizontal="center"/>
    </xf>
    <xf numFmtId="0" fontId="1" fillId="0" borderId="28" xfId="2" applyFont="1" applyBorder="1" applyAlignment="1">
      <alignment horizontal="center"/>
    </xf>
    <xf numFmtId="0" fontId="23" fillId="0" borderId="0" xfId="2" applyFont="1" applyBorder="1" applyAlignment="1">
      <alignment horizontal="center"/>
    </xf>
    <xf numFmtId="0" fontId="16" fillId="15" borderId="16" xfId="2" applyFont="1" applyFill="1" applyBorder="1" applyAlignment="1" applyProtection="1">
      <alignment horizontal="center"/>
      <protection locked="0"/>
    </xf>
    <xf numFmtId="0" fontId="4" fillId="0" borderId="17" xfId="2" applyBorder="1"/>
    <xf numFmtId="0" fontId="4" fillId="0" borderId="18" xfId="2" applyBorder="1"/>
    <xf numFmtId="0" fontId="5" fillId="16" borderId="11" xfId="2" applyFont="1" applyFill="1" applyBorder="1" applyAlignment="1">
      <alignment horizontal="center" vertical="center"/>
    </xf>
    <xf numFmtId="0" fontId="5" fillId="16" borderId="23" xfId="2" applyFont="1" applyFill="1" applyBorder="1" applyAlignment="1">
      <alignment horizontal="center" vertical="center"/>
    </xf>
    <xf numFmtId="1" fontId="34" fillId="13" borderId="12" xfId="2" applyNumberFormat="1" applyFont="1" applyFill="1" applyBorder="1" applyAlignment="1" applyProtection="1">
      <alignment horizontal="center" vertical="center" wrapText="1"/>
      <protection locked="0"/>
    </xf>
    <xf numFmtId="1" fontId="34" fillId="13" borderId="10" xfId="2" applyNumberFormat="1" applyFont="1" applyFill="1" applyBorder="1" applyAlignment="1" applyProtection="1">
      <alignment horizontal="center" vertical="center" wrapText="1"/>
      <protection locked="0"/>
    </xf>
    <xf numFmtId="1" fontId="34" fillId="13" borderId="26" xfId="2" applyNumberFormat="1" applyFont="1" applyFill="1" applyBorder="1" applyAlignment="1" applyProtection="1">
      <alignment horizontal="center" vertical="center" wrapText="1"/>
      <protection locked="0"/>
    </xf>
    <xf numFmtId="0" fontId="32" fillId="19" borderId="4" xfId="2" applyFont="1" applyFill="1" applyBorder="1" applyAlignment="1">
      <alignment horizontal="center" vertical="center" textRotation="90"/>
    </xf>
    <xf numFmtId="0" fontId="32" fillId="19" borderId="5" xfId="2" applyFont="1" applyFill="1" applyBorder="1" applyAlignment="1">
      <alignment horizontal="center" vertical="center" textRotation="90"/>
    </xf>
    <xf numFmtId="0" fontId="16" fillId="19" borderId="5" xfId="2" applyFont="1" applyFill="1" applyBorder="1" applyAlignment="1" applyProtection="1">
      <alignment horizontal="center" vertical="center" wrapText="1"/>
      <protection locked="0"/>
    </xf>
    <xf numFmtId="0" fontId="16" fillId="19" borderId="7" xfId="2" applyFont="1" applyFill="1" applyBorder="1" applyAlignment="1" applyProtection="1">
      <alignment horizontal="center" vertical="center" wrapText="1"/>
      <protection locked="0"/>
    </xf>
    <xf numFmtId="0" fontId="16" fillId="19" borderId="8" xfId="2" applyFont="1" applyFill="1" applyBorder="1" applyAlignment="1" applyProtection="1">
      <alignment horizontal="center" vertical="center" wrapText="1"/>
      <protection locked="0"/>
    </xf>
    <xf numFmtId="0" fontId="4" fillId="18" borderId="23" xfId="2" applyFont="1" applyFill="1" applyBorder="1" applyAlignment="1" applyProtection="1">
      <alignment horizontal="center" vertical="center"/>
      <protection locked="0"/>
    </xf>
    <xf numFmtId="0" fontId="4" fillId="18" borderId="0" xfId="2" applyFont="1" applyFill="1" applyBorder="1" applyAlignment="1" applyProtection="1">
      <alignment horizontal="center" vertical="center"/>
      <protection locked="0"/>
    </xf>
    <xf numFmtId="0" fontId="16" fillId="19" borderId="4" xfId="2" applyFont="1" applyFill="1" applyBorder="1" applyAlignment="1" applyProtection="1">
      <alignment horizontal="center" vertical="center" wrapText="1"/>
      <protection locked="0"/>
    </xf>
    <xf numFmtId="0" fontId="16" fillId="19" borderId="4" xfId="2" applyFont="1" applyFill="1" applyBorder="1" applyAlignment="1">
      <alignment horizontal="center" vertical="center" wrapText="1"/>
    </xf>
    <xf numFmtId="1" fontId="4" fillId="0" borderId="5" xfId="2" applyNumberFormat="1" applyFont="1" applyBorder="1" applyAlignment="1" applyProtection="1">
      <alignment horizontal="center" vertical="center"/>
      <protection locked="0"/>
    </xf>
    <xf numFmtId="0" fontId="4" fillId="0" borderId="7" xfId="2" applyFont="1" applyBorder="1" applyAlignment="1" applyProtection="1">
      <alignment horizontal="center" vertical="center"/>
      <protection locked="0"/>
    </xf>
    <xf numFmtId="0" fontId="16" fillId="19" borderId="5" xfId="2" applyFont="1" applyFill="1" applyBorder="1" applyAlignment="1">
      <alignment horizontal="center" vertical="center" wrapText="1"/>
    </xf>
    <xf numFmtId="1" fontId="34" fillId="13" borderId="4" xfId="2" applyNumberFormat="1" applyFont="1" applyFill="1" applyBorder="1" applyAlignment="1" applyProtection="1">
      <alignment horizontal="center" vertical="center" wrapText="1"/>
      <protection locked="0"/>
    </xf>
    <xf numFmtId="1" fontId="34" fillId="13" borderId="5" xfId="2" applyNumberFormat="1" applyFont="1" applyFill="1" applyBorder="1" applyAlignment="1" applyProtection="1">
      <alignment horizontal="center" vertical="center" wrapText="1"/>
      <protection locked="0"/>
    </xf>
    <xf numFmtId="0" fontId="16" fillId="9" borderId="1" xfId="2" applyFont="1" applyFill="1" applyBorder="1" applyAlignment="1">
      <alignment horizontal="center" vertical="center"/>
    </xf>
    <xf numFmtId="0" fontId="4" fillId="0" borderId="3" xfId="2" applyBorder="1"/>
    <xf numFmtId="0" fontId="16" fillId="8" borderId="1" xfId="2" applyFont="1" applyFill="1" applyBorder="1" applyAlignment="1" applyProtection="1">
      <alignment horizontal="center" vertical="center" wrapText="1"/>
      <protection locked="0"/>
    </xf>
    <xf numFmtId="0" fontId="31" fillId="8" borderId="2" xfId="2" applyFont="1" applyFill="1" applyBorder="1" applyAlignment="1">
      <alignment horizontal="center"/>
    </xf>
    <xf numFmtId="0" fontId="31" fillId="8" borderId="24" xfId="2" applyFont="1" applyFill="1" applyBorder="1" applyAlignment="1">
      <alignment horizontal="center"/>
    </xf>
    <xf numFmtId="0" fontId="20" fillId="11" borderId="25" xfId="2" applyFont="1" applyFill="1" applyBorder="1" applyAlignment="1" applyProtection="1">
      <alignment horizontal="left" vertical="center" wrapText="1"/>
      <protection locked="0"/>
    </xf>
    <xf numFmtId="0" fontId="16" fillId="11" borderId="2" xfId="2" applyFont="1" applyFill="1" applyBorder="1" applyAlignment="1">
      <alignment horizontal="left" vertical="center" wrapText="1"/>
    </xf>
    <xf numFmtId="0" fontId="16" fillId="11" borderId="3" xfId="2" applyFont="1" applyFill="1" applyBorder="1" applyAlignment="1">
      <alignment horizontal="left" vertical="center" wrapText="1"/>
    </xf>
    <xf numFmtId="0" fontId="32" fillId="0" borderId="7" xfId="2" applyFont="1" applyBorder="1" applyAlignment="1">
      <alignment horizontal="center" vertical="center" textRotation="90"/>
    </xf>
    <xf numFmtId="0" fontId="32" fillId="0" borderId="8" xfId="2" applyFont="1" applyBorder="1" applyAlignment="1">
      <alignment horizontal="center" vertical="center" textRotation="90"/>
    </xf>
    <xf numFmtId="0" fontId="16" fillId="3" borderId="5" xfId="2" applyFont="1" applyFill="1" applyBorder="1" applyAlignment="1" applyProtection="1">
      <alignment horizontal="center" vertical="center" wrapText="1"/>
      <protection locked="0"/>
    </xf>
    <xf numFmtId="0" fontId="16" fillId="3" borderId="7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23" xfId="2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16" fillId="3" borderId="11" xfId="2" applyFont="1" applyFill="1" applyBorder="1" applyAlignment="1" applyProtection="1">
      <alignment horizontal="center" vertical="center" wrapText="1"/>
      <protection locked="0"/>
    </xf>
    <xf numFmtId="0" fontId="16" fillId="3" borderId="13" xfId="2" applyFont="1" applyFill="1" applyBorder="1" applyAlignment="1" applyProtection="1">
      <alignment horizontal="center" vertical="center" wrapText="1"/>
      <protection locked="0"/>
    </xf>
    <xf numFmtId="0" fontId="16" fillId="3" borderId="4" xfId="2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26" fillId="0" borderId="3" xfId="2" applyFont="1" applyBorder="1" applyAlignment="1">
      <alignment horizontal="center" vertical="center"/>
    </xf>
    <xf numFmtId="0" fontId="27" fillId="0" borderId="1" xfId="2" applyFont="1" applyBorder="1" applyAlignment="1" applyProtection="1">
      <alignment horizontal="center" vertical="center"/>
      <protection locked="0"/>
    </xf>
    <xf numFmtId="0" fontId="27" fillId="0" borderId="2" xfId="2" applyFont="1" applyBorder="1" applyAlignment="1" applyProtection="1">
      <alignment horizontal="center" vertical="center"/>
      <protection locked="0"/>
    </xf>
    <xf numFmtId="0" fontId="4" fillId="0" borderId="2" xfId="2" applyBorder="1" applyAlignment="1" applyProtection="1">
      <alignment horizontal="center" vertical="center"/>
      <protection locked="0"/>
    </xf>
    <xf numFmtId="0" fontId="4" fillId="0" borderId="3" xfId="2" applyBorder="1" applyAlignment="1" applyProtection="1">
      <alignment horizontal="center" vertical="center"/>
      <protection locked="0"/>
    </xf>
    <xf numFmtId="0" fontId="4" fillId="6" borderId="11" xfId="2" applyFill="1" applyBorder="1" applyAlignment="1"/>
    <xf numFmtId="0" fontId="4" fillId="0" borderId="23" xfId="2" applyBorder="1" applyAlignment="1"/>
    <xf numFmtId="0" fontId="4" fillId="0" borderId="12" xfId="2" applyBorder="1" applyAlignment="1"/>
    <xf numFmtId="0" fontId="4" fillId="0" borderId="13" xfId="2" applyBorder="1" applyAlignment="1"/>
    <xf numFmtId="0" fontId="4" fillId="0" borderId="0" xfId="2" applyAlignment="1"/>
    <xf numFmtId="0" fontId="4" fillId="0" borderId="10" xfId="2" applyBorder="1" applyAlignment="1"/>
    <xf numFmtId="0" fontId="4" fillId="0" borderId="14" xfId="2" applyBorder="1" applyAlignment="1"/>
    <xf numFmtId="0" fontId="4" fillId="0" borderId="6" xfId="2" applyBorder="1" applyAlignment="1"/>
    <xf numFmtId="0" fontId="4" fillId="0" borderId="15" xfId="2" applyBorder="1" applyAlignment="1"/>
    <xf numFmtId="0" fontId="7" fillId="0" borderId="4" xfId="2" applyFont="1" applyBorder="1" applyAlignment="1" applyProtection="1">
      <alignment horizontal="center" vertical="center"/>
      <protection locked="0"/>
    </xf>
    <xf numFmtId="0" fontId="4" fillId="0" borderId="4" xfId="2" applyBorder="1" applyAlignment="1" applyProtection="1">
      <alignment horizontal="center" vertical="center"/>
      <protection locked="0"/>
    </xf>
    <xf numFmtId="0" fontId="8" fillId="18" borderId="4" xfId="2" applyFont="1" applyFill="1" applyBorder="1" applyAlignment="1" applyProtection="1">
      <protection locked="0"/>
    </xf>
    <xf numFmtId="0" fontId="4" fillId="18" borderId="4" xfId="2" applyFill="1" applyBorder="1" applyAlignment="1"/>
    <xf numFmtId="0" fontId="9" fillId="19" borderId="4" xfId="2" applyFont="1" applyFill="1" applyBorder="1" applyAlignment="1" applyProtection="1">
      <alignment horizontal="center" vertical="center"/>
      <protection locked="0"/>
    </xf>
    <xf numFmtId="0" fontId="1" fillId="19" borderId="4" xfId="2" applyFont="1" applyFill="1" applyBorder="1" applyProtection="1">
      <protection locked="0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9"/>
  <sheetViews>
    <sheetView zoomScale="75" workbookViewId="0">
      <selection activeCell="F26" sqref="F26"/>
    </sheetView>
  </sheetViews>
  <sheetFormatPr defaultRowHeight="12.75" x14ac:dyDescent="0.2"/>
  <cols>
    <col min="1" max="1" width="79.5703125" style="55" customWidth="1"/>
    <col min="2" max="2" width="9.140625" style="137"/>
    <col min="3" max="3" width="8" style="137" customWidth="1"/>
    <col min="4" max="4" width="17.28515625" style="55" customWidth="1"/>
    <col min="5" max="5" width="9.5703125" style="55" customWidth="1"/>
    <col min="6" max="6" width="9.28515625" style="55" customWidth="1"/>
    <col min="7" max="7" width="8.5703125" style="55" customWidth="1"/>
    <col min="8" max="8" width="8.7109375" style="55" customWidth="1"/>
    <col min="9" max="9" width="9.7109375" style="55" customWidth="1"/>
    <col min="10" max="10" width="9.42578125" style="55" customWidth="1"/>
    <col min="11" max="11" width="8.42578125" style="55" customWidth="1"/>
    <col min="12" max="12" width="9.140625" style="55"/>
    <col min="13" max="13" width="9.5703125" style="138" customWidth="1"/>
    <col min="14" max="14" width="5.7109375" style="55" customWidth="1"/>
    <col min="15" max="16" width="7.5703125" style="55" bestFit="1" customWidth="1"/>
    <col min="17" max="17" width="8.28515625" style="55" bestFit="1" customWidth="1"/>
    <col min="18" max="16384" width="9.140625" style="55"/>
  </cols>
  <sheetData>
    <row r="1" spans="1:17" ht="20.25" x14ac:dyDescent="0.3">
      <c r="A1" s="269" t="s">
        <v>96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1"/>
      <c r="N1" s="81"/>
    </row>
    <row r="2" spans="1:17" s="83" customFormat="1" ht="20.25" x14ac:dyDescent="0.25">
      <c r="A2" s="203" t="s">
        <v>97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5"/>
      <c r="N2" s="82"/>
    </row>
    <row r="3" spans="1:17" ht="20.25" x14ac:dyDescent="0.3">
      <c r="A3" s="272" t="s">
        <v>98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  <c r="N3" s="80"/>
    </row>
    <row r="4" spans="1:17" ht="20.25" x14ac:dyDescent="0.3">
      <c r="A4" s="84" t="s">
        <v>99</v>
      </c>
      <c r="B4" s="275"/>
      <c r="C4" s="276"/>
      <c r="D4" s="276"/>
      <c r="E4" s="209" t="s">
        <v>4</v>
      </c>
      <c r="F4" s="277"/>
      <c r="G4" s="211" t="s">
        <v>5</v>
      </c>
      <c r="H4" s="278"/>
      <c r="I4" s="213" t="s">
        <v>6</v>
      </c>
      <c r="J4" s="279"/>
      <c r="K4" s="280"/>
      <c r="L4" s="281"/>
      <c r="M4" s="282"/>
    </row>
    <row r="5" spans="1:17" ht="60.75" x14ac:dyDescent="0.2">
      <c r="A5" s="85" t="s">
        <v>7</v>
      </c>
      <c r="B5" s="86" t="s">
        <v>8</v>
      </c>
      <c r="C5" s="87" t="s">
        <v>9</v>
      </c>
      <c r="D5" s="88" t="s">
        <v>100</v>
      </c>
      <c r="E5" s="89" t="s">
        <v>11</v>
      </c>
      <c r="F5" s="90" t="s">
        <v>12</v>
      </c>
      <c r="G5" s="91" t="s">
        <v>11</v>
      </c>
      <c r="H5" s="92" t="s">
        <v>12</v>
      </c>
      <c r="I5" s="93" t="s">
        <v>11</v>
      </c>
      <c r="J5" s="94" t="s">
        <v>12</v>
      </c>
      <c r="K5" s="258" t="s">
        <v>13</v>
      </c>
      <c r="L5" s="259"/>
      <c r="M5" s="95"/>
      <c r="O5" s="260" t="s">
        <v>14</v>
      </c>
      <c r="P5" s="260" t="s">
        <v>15</v>
      </c>
      <c r="Q5" s="262" t="s">
        <v>101</v>
      </c>
    </row>
    <row r="6" spans="1:17" ht="54" customHeight="1" x14ac:dyDescent="0.2">
      <c r="A6" s="263" t="s">
        <v>102</v>
      </c>
      <c r="B6" s="264"/>
      <c r="C6" s="264"/>
      <c r="D6" s="265"/>
      <c r="E6" s="266" t="s">
        <v>103</v>
      </c>
      <c r="F6" s="267"/>
      <c r="G6" s="267"/>
      <c r="H6" s="267"/>
      <c r="I6" s="267"/>
      <c r="J6" s="268"/>
      <c r="K6" s="64" t="s">
        <v>11</v>
      </c>
      <c r="L6" s="65" t="s">
        <v>12</v>
      </c>
      <c r="M6" s="96" t="s">
        <v>13</v>
      </c>
      <c r="O6" s="261"/>
      <c r="P6" s="261"/>
      <c r="Q6" s="261"/>
    </row>
    <row r="7" spans="1:17" ht="15" customHeight="1" x14ac:dyDescent="0.2">
      <c r="A7" s="97" t="s">
        <v>104</v>
      </c>
      <c r="B7" s="245" t="s">
        <v>22</v>
      </c>
      <c r="C7" s="248" t="s">
        <v>105</v>
      </c>
      <c r="D7" s="168">
        <v>44</v>
      </c>
      <c r="E7" s="98">
        <v>20</v>
      </c>
      <c r="F7" s="98">
        <v>17</v>
      </c>
      <c r="G7" s="99"/>
      <c r="H7" s="99"/>
      <c r="I7" s="100"/>
      <c r="J7" s="101"/>
      <c r="K7" s="24">
        <f t="shared" ref="K7:L22" si="0">SUM(E7)</f>
        <v>20</v>
      </c>
      <c r="L7" s="24">
        <f t="shared" si="0"/>
        <v>17</v>
      </c>
      <c r="M7" s="24">
        <f>SUM(K7:L7)</f>
        <v>37</v>
      </c>
      <c r="O7" s="102">
        <f>K7*100/M7</f>
        <v>54.054054054054056</v>
      </c>
      <c r="P7" s="102">
        <f>L7*100/M7</f>
        <v>45.945945945945944</v>
      </c>
      <c r="Q7" s="102">
        <f>M7*100/$D$7</f>
        <v>84.090909090909093</v>
      </c>
    </row>
    <row r="8" spans="1:17" ht="15" customHeight="1" x14ac:dyDescent="0.2">
      <c r="A8" s="103" t="s">
        <v>106</v>
      </c>
      <c r="B8" s="246"/>
      <c r="C8" s="249"/>
      <c r="D8" s="169"/>
      <c r="E8" s="98">
        <v>24</v>
      </c>
      <c r="F8" s="98">
        <v>15</v>
      </c>
      <c r="G8" s="99"/>
      <c r="H8" s="99"/>
      <c r="I8" s="100"/>
      <c r="J8" s="101"/>
      <c r="K8" s="24">
        <f t="shared" si="0"/>
        <v>24</v>
      </c>
      <c r="L8" s="24">
        <f t="shared" si="0"/>
        <v>15</v>
      </c>
      <c r="M8" s="24">
        <f>SUM(K8,L8)</f>
        <v>39</v>
      </c>
      <c r="O8" s="102">
        <f t="shared" ref="O8:O51" si="1">K8*100/M8</f>
        <v>61.53846153846154</v>
      </c>
      <c r="P8" s="102">
        <f t="shared" ref="P8:P51" si="2">L8*100/M8</f>
        <v>38.46153846153846</v>
      </c>
      <c r="Q8" s="102">
        <f t="shared" ref="Q8:Q14" si="3">M8*100/$D$7</f>
        <v>88.63636363636364</v>
      </c>
    </row>
    <row r="9" spans="1:17" ht="15" customHeight="1" x14ac:dyDescent="0.2">
      <c r="A9" s="104" t="s">
        <v>107</v>
      </c>
      <c r="B9" s="246"/>
      <c r="C9" s="249"/>
      <c r="D9" s="169"/>
      <c r="E9" s="98">
        <v>22</v>
      </c>
      <c r="F9" s="98">
        <v>17</v>
      </c>
      <c r="G9" s="99"/>
      <c r="H9" s="99"/>
      <c r="I9" s="100"/>
      <c r="J9" s="101"/>
      <c r="K9" s="24">
        <f t="shared" si="0"/>
        <v>22</v>
      </c>
      <c r="L9" s="24">
        <f t="shared" si="0"/>
        <v>17</v>
      </c>
      <c r="M9" s="24">
        <f>SUM(K9,L9)</f>
        <v>39</v>
      </c>
      <c r="O9" s="102">
        <f t="shared" si="1"/>
        <v>56.410256410256409</v>
      </c>
      <c r="P9" s="102">
        <f t="shared" si="2"/>
        <v>43.589743589743591</v>
      </c>
      <c r="Q9" s="102">
        <f t="shared" si="3"/>
        <v>88.63636363636364</v>
      </c>
    </row>
    <row r="10" spans="1:17" ht="15" customHeight="1" x14ac:dyDescent="0.2">
      <c r="A10" s="104" t="s">
        <v>108</v>
      </c>
      <c r="B10" s="246"/>
      <c r="C10" s="249"/>
      <c r="D10" s="169"/>
      <c r="E10" s="98">
        <v>21</v>
      </c>
      <c r="F10" s="98">
        <v>16</v>
      </c>
      <c r="G10" s="99"/>
      <c r="H10" s="99"/>
      <c r="I10" s="100"/>
      <c r="J10" s="101"/>
      <c r="K10" s="24">
        <f t="shared" si="0"/>
        <v>21</v>
      </c>
      <c r="L10" s="24">
        <f t="shared" si="0"/>
        <v>16</v>
      </c>
      <c r="M10" s="24">
        <f>SUM(K10,L10)</f>
        <v>37</v>
      </c>
      <c r="O10" s="102">
        <f t="shared" si="1"/>
        <v>56.756756756756758</v>
      </c>
      <c r="P10" s="102">
        <f t="shared" si="2"/>
        <v>43.243243243243242</v>
      </c>
      <c r="Q10" s="102">
        <f t="shared" si="3"/>
        <v>84.090909090909093</v>
      </c>
    </row>
    <row r="11" spans="1:17" ht="15" customHeight="1" x14ac:dyDescent="0.2">
      <c r="A11" s="104" t="s">
        <v>109</v>
      </c>
      <c r="B11" s="246"/>
      <c r="C11" s="249"/>
      <c r="D11" s="169"/>
      <c r="E11" s="98">
        <v>16</v>
      </c>
      <c r="F11" s="98">
        <v>16</v>
      </c>
      <c r="G11" s="99"/>
      <c r="H11" s="99"/>
      <c r="I11" s="100"/>
      <c r="J11" s="101"/>
      <c r="K11" s="24">
        <f t="shared" si="0"/>
        <v>16</v>
      </c>
      <c r="L11" s="24">
        <f t="shared" si="0"/>
        <v>16</v>
      </c>
      <c r="M11" s="24">
        <f>SUM(K11,L11)</f>
        <v>32</v>
      </c>
      <c r="O11" s="102">
        <f t="shared" si="1"/>
        <v>50</v>
      </c>
      <c r="P11" s="102">
        <f t="shared" si="2"/>
        <v>50</v>
      </c>
      <c r="Q11" s="102">
        <f t="shared" si="3"/>
        <v>72.727272727272734</v>
      </c>
    </row>
    <row r="12" spans="1:17" ht="15" customHeight="1" x14ac:dyDescent="0.2">
      <c r="A12" s="104" t="s">
        <v>110</v>
      </c>
      <c r="B12" s="246"/>
      <c r="C12" s="249"/>
      <c r="D12" s="169"/>
      <c r="E12" s="98">
        <v>16</v>
      </c>
      <c r="F12" s="98">
        <v>13</v>
      </c>
      <c r="G12" s="99"/>
      <c r="H12" s="99"/>
      <c r="I12" s="100"/>
      <c r="J12" s="101"/>
      <c r="K12" s="24">
        <f t="shared" si="0"/>
        <v>16</v>
      </c>
      <c r="L12" s="24">
        <f t="shared" si="0"/>
        <v>13</v>
      </c>
      <c r="M12" s="24">
        <f t="shared" ref="M12:M51" si="4">SUM(K12,L12)</f>
        <v>29</v>
      </c>
      <c r="O12" s="102">
        <f t="shared" si="1"/>
        <v>55.172413793103445</v>
      </c>
      <c r="P12" s="102">
        <f t="shared" si="2"/>
        <v>44.827586206896555</v>
      </c>
      <c r="Q12" s="102">
        <f t="shared" si="3"/>
        <v>65.909090909090907</v>
      </c>
    </row>
    <row r="13" spans="1:17" ht="15" customHeight="1" x14ac:dyDescent="0.2">
      <c r="A13" s="105" t="s">
        <v>111</v>
      </c>
      <c r="B13" s="246"/>
      <c r="C13" s="249"/>
      <c r="D13" s="169"/>
      <c r="E13" s="98">
        <v>2</v>
      </c>
      <c r="F13" s="98">
        <v>11</v>
      </c>
      <c r="G13" s="99"/>
      <c r="H13" s="99"/>
      <c r="I13" s="100"/>
      <c r="J13" s="101"/>
      <c r="K13" s="24">
        <f t="shared" si="0"/>
        <v>2</v>
      </c>
      <c r="L13" s="24">
        <f t="shared" si="0"/>
        <v>11</v>
      </c>
      <c r="M13" s="24">
        <f>SUM(K13,L13)</f>
        <v>13</v>
      </c>
      <c r="O13" s="102">
        <f t="shared" si="1"/>
        <v>15.384615384615385</v>
      </c>
      <c r="P13" s="102">
        <f t="shared" si="2"/>
        <v>84.615384615384613</v>
      </c>
      <c r="Q13" s="102">
        <f t="shared" si="3"/>
        <v>29.545454545454547</v>
      </c>
    </row>
    <row r="14" spans="1:17" ht="15" customHeight="1" x14ac:dyDescent="0.2">
      <c r="A14" s="106" t="s">
        <v>112</v>
      </c>
      <c r="B14" s="246"/>
      <c r="C14" s="249"/>
      <c r="D14" s="169"/>
      <c r="E14" s="98">
        <v>4</v>
      </c>
      <c r="F14" s="98">
        <v>4</v>
      </c>
      <c r="G14" s="99"/>
      <c r="H14" s="99"/>
      <c r="I14" s="100"/>
      <c r="J14" s="101"/>
      <c r="K14" s="24">
        <f t="shared" si="0"/>
        <v>4</v>
      </c>
      <c r="L14" s="24">
        <f t="shared" si="0"/>
        <v>4</v>
      </c>
      <c r="M14" s="24">
        <f>SUM(K14,L14)</f>
        <v>8</v>
      </c>
      <c r="O14" s="102">
        <f t="shared" si="1"/>
        <v>50</v>
      </c>
      <c r="P14" s="102">
        <f t="shared" si="2"/>
        <v>50</v>
      </c>
      <c r="Q14" s="102">
        <f t="shared" si="3"/>
        <v>18.181818181818183</v>
      </c>
    </row>
    <row r="15" spans="1:17" ht="15" customHeight="1" x14ac:dyDescent="0.2">
      <c r="A15" s="107" t="s">
        <v>113</v>
      </c>
      <c r="B15" s="246"/>
      <c r="C15" s="250" t="s">
        <v>114</v>
      </c>
      <c r="D15" s="252">
        <v>46</v>
      </c>
      <c r="E15" s="98">
        <v>28</v>
      </c>
      <c r="F15" s="98">
        <v>4</v>
      </c>
      <c r="G15" s="108"/>
      <c r="H15" s="108"/>
      <c r="I15" s="109"/>
      <c r="J15" s="110"/>
      <c r="K15" s="24">
        <f t="shared" si="0"/>
        <v>28</v>
      </c>
      <c r="L15" s="24">
        <f t="shared" si="0"/>
        <v>4</v>
      </c>
      <c r="M15" s="24">
        <f t="shared" si="4"/>
        <v>32</v>
      </c>
      <c r="O15" s="102">
        <f t="shared" si="1"/>
        <v>87.5</v>
      </c>
      <c r="P15" s="102">
        <f t="shared" si="2"/>
        <v>12.5</v>
      </c>
      <c r="Q15" s="102">
        <f>M15*100/$D$15</f>
        <v>69.565217391304344</v>
      </c>
    </row>
    <row r="16" spans="1:17" ht="15" customHeight="1" x14ac:dyDescent="0.2">
      <c r="A16" s="107" t="s">
        <v>115</v>
      </c>
      <c r="B16" s="246"/>
      <c r="C16" s="250"/>
      <c r="D16" s="253"/>
      <c r="E16" s="98">
        <v>28</v>
      </c>
      <c r="F16" s="98">
        <v>6</v>
      </c>
      <c r="G16" s="108"/>
      <c r="H16" s="108"/>
      <c r="I16" s="109"/>
      <c r="J16" s="110"/>
      <c r="K16" s="24">
        <f t="shared" si="0"/>
        <v>28</v>
      </c>
      <c r="L16" s="24">
        <f t="shared" si="0"/>
        <v>6</v>
      </c>
      <c r="M16" s="24">
        <f t="shared" si="4"/>
        <v>34</v>
      </c>
      <c r="O16" s="102">
        <f t="shared" si="1"/>
        <v>82.352941176470594</v>
      </c>
      <c r="P16" s="102">
        <f t="shared" si="2"/>
        <v>17.647058823529413</v>
      </c>
      <c r="Q16" s="102">
        <f>M16*100/$D$15</f>
        <v>73.913043478260875</v>
      </c>
    </row>
    <row r="17" spans="1:17" ht="15" customHeight="1" x14ac:dyDescent="0.2">
      <c r="A17" s="111" t="s">
        <v>116</v>
      </c>
      <c r="B17" s="246"/>
      <c r="C17" s="251"/>
      <c r="D17" s="253"/>
      <c r="E17" s="98">
        <v>25</v>
      </c>
      <c r="F17" s="98">
        <v>6</v>
      </c>
      <c r="G17" s="99"/>
      <c r="H17" s="99"/>
      <c r="I17" s="100"/>
      <c r="J17" s="101"/>
      <c r="K17" s="24">
        <f t="shared" si="0"/>
        <v>25</v>
      </c>
      <c r="L17" s="24">
        <f t="shared" si="0"/>
        <v>6</v>
      </c>
      <c r="M17" s="24">
        <f t="shared" si="4"/>
        <v>31</v>
      </c>
      <c r="O17" s="102">
        <f t="shared" si="1"/>
        <v>80.645161290322577</v>
      </c>
      <c r="P17" s="102">
        <f t="shared" si="2"/>
        <v>19.35483870967742</v>
      </c>
      <c r="Q17" s="102">
        <f>M17*100/$D$15</f>
        <v>67.391304347826093</v>
      </c>
    </row>
    <row r="18" spans="1:17" ht="15" customHeight="1" x14ac:dyDescent="0.2">
      <c r="A18" s="111" t="s">
        <v>117</v>
      </c>
      <c r="B18" s="246"/>
      <c r="C18" s="251"/>
      <c r="D18" s="253"/>
      <c r="E18" s="98">
        <v>21</v>
      </c>
      <c r="F18" s="98">
        <v>16</v>
      </c>
      <c r="G18" s="108"/>
      <c r="H18" s="108"/>
      <c r="I18" s="109"/>
      <c r="J18" s="110"/>
      <c r="K18" s="112">
        <f t="shared" si="0"/>
        <v>21</v>
      </c>
      <c r="L18" s="112">
        <f t="shared" si="0"/>
        <v>16</v>
      </c>
      <c r="M18" s="24">
        <f t="shared" si="4"/>
        <v>37</v>
      </c>
      <c r="O18" s="102">
        <f t="shared" si="1"/>
        <v>56.756756756756758</v>
      </c>
      <c r="P18" s="102">
        <f t="shared" si="2"/>
        <v>43.243243243243242</v>
      </c>
      <c r="Q18" s="102">
        <f>M18*100/$D$15</f>
        <v>80.434782608695656</v>
      </c>
    </row>
    <row r="19" spans="1:17" ht="15" customHeight="1" x14ac:dyDescent="0.2">
      <c r="A19" s="111" t="s">
        <v>118</v>
      </c>
      <c r="B19" s="246"/>
      <c r="C19" s="251"/>
      <c r="D19" s="253"/>
      <c r="E19" s="98">
        <v>13</v>
      </c>
      <c r="F19" s="98">
        <v>17</v>
      </c>
      <c r="G19" s="108"/>
      <c r="H19" s="108"/>
      <c r="I19" s="109"/>
      <c r="J19" s="110"/>
      <c r="K19" s="112">
        <f t="shared" si="0"/>
        <v>13</v>
      </c>
      <c r="L19" s="112">
        <f t="shared" si="0"/>
        <v>17</v>
      </c>
      <c r="M19" s="24">
        <f>SUM(K19,L19)</f>
        <v>30</v>
      </c>
      <c r="O19" s="102">
        <f t="shared" si="1"/>
        <v>43.333333333333336</v>
      </c>
      <c r="P19" s="102">
        <f t="shared" si="2"/>
        <v>56.666666666666664</v>
      </c>
      <c r="Q19" s="102">
        <f>M19*100/$D$15</f>
        <v>65.217391304347828</v>
      </c>
    </row>
    <row r="20" spans="1:17" ht="15" customHeight="1" x14ac:dyDescent="0.2">
      <c r="A20" s="113" t="s">
        <v>119</v>
      </c>
      <c r="B20" s="246"/>
      <c r="C20" s="254" t="s">
        <v>120</v>
      </c>
      <c r="D20" s="252">
        <v>49</v>
      </c>
      <c r="E20" s="98">
        <v>30</v>
      </c>
      <c r="F20" s="98">
        <v>15</v>
      </c>
      <c r="G20" s="99"/>
      <c r="H20" s="99"/>
      <c r="I20" s="100"/>
      <c r="J20" s="101"/>
      <c r="K20" s="112">
        <f t="shared" si="0"/>
        <v>30</v>
      </c>
      <c r="L20" s="112">
        <f t="shared" si="0"/>
        <v>15</v>
      </c>
      <c r="M20" s="24">
        <f t="shared" si="4"/>
        <v>45</v>
      </c>
      <c r="O20" s="102">
        <f t="shared" si="1"/>
        <v>66.666666666666671</v>
      </c>
      <c r="P20" s="102">
        <f t="shared" si="2"/>
        <v>33.333333333333336</v>
      </c>
      <c r="Q20" s="102">
        <f>M20*100/$D$20</f>
        <v>91.836734693877546</v>
      </c>
    </row>
    <row r="21" spans="1:17" ht="15" customHeight="1" x14ac:dyDescent="0.2">
      <c r="A21" s="113" t="s">
        <v>121</v>
      </c>
      <c r="B21" s="246"/>
      <c r="C21" s="255"/>
      <c r="D21" s="253"/>
      <c r="E21" s="98">
        <v>30</v>
      </c>
      <c r="F21" s="98">
        <v>14</v>
      </c>
      <c r="G21" s="99"/>
      <c r="H21" s="99"/>
      <c r="I21" s="100"/>
      <c r="J21" s="101"/>
      <c r="K21" s="112">
        <f t="shared" si="0"/>
        <v>30</v>
      </c>
      <c r="L21" s="112">
        <f t="shared" si="0"/>
        <v>14</v>
      </c>
      <c r="M21" s="24">
        <f t="shared" si="4"/>
        <v>44</v>
      </c>
      <c r="O21" s="102">
        <f t="shared" si="1"/>
        <v>68.181818181818187</v>
      </c>
      <c r="P21" s="102">
        <f t="shared" si="2"/>
        <v>31.818181818181817</v>
      </c>
      <c r="Q21" s="102">
        <f t="shared" ref="Q21:Q31" si="5">M21*100/$D$20</f>
        <v>89.795918367346943</v>
      </c>
    </row>
    <row r="22" spans="1:17" ht="15" customHeight="1" x14ac:dyDescent="0.2">
      <c r="A22" s="113" t="s">
        <v>122</v>
      </c>
      <c r="B22" s="246"/>
      <c r="C22" s="255"/>
      <c r="D22" s="253"/>
      <c r="E22" s="98">
        <v>30</v>
      </c>
      <c r="F22" s="98">
        <v>15</v>
      </c>
      <c r="G22" s="99"/>
      <c r="H22" s="99"/>
      <c r="I22" s="100"/>
      <c r="J22" s="101"/>
      <c r="K22" s="112">
        <f t="shared" si="0"/>
        <v>30</v>
      </c>
      <c r="L22" s="112">
        <f t="shared" si="0"/>
        <v>15</v>
      </c>
      <c r="M22" s="24">
        <f t="shared" si="4"/>
        <v>45</v>
      </c>
      <c r="O22" s="102">
        <f t="shared" si="1"/>
        <v>66.666666666666671</v>
      </c>
      <c r="P22" s="102">
        <f t="shared" si="2"/>
        <v>33.333333333333336</v>
      </c>
      <c r="Q22" s="102">
        <f t="shared" si="5"/>
        <v>91.836734693877546</v>
      </c>
    </row>
    <row r="23" spans="1:17" s="115" customFormat="1" ht="15" customHeight="1" x14ac:dyDescent="0.2">
      <c r="A23" s="113" t="s">
        <v>123</v>
      </c>
      <c r="B23" s="246"/>
      <c r="C23" s="255"/>
      <c r="D23" s="253"/>
      <c r="E23" s="98">
        <v>19</v>
      </c>
      <c r="F23" s="98">
        <v>21</v>
      </c>
      <c r="G23" s="99"/>
      <c r="H23" s="99"/>
      <c r="I23" s="100"/>
      <c r="J23" s="101"/>
      <c r="K23" s="112">
        <f t="shared" ref="K23:L31" si="6">SUM(E23)</f>
        <v>19</v>
      </c>
      <c r="L23" s="112">
        <f t="shared" si="6"/>
        <v>21</v>
      </c>
      <c r="M23" s="24">
        <f t="shared" si="4"/>
        <v>40</v>
      </c>
      <c r="N23" s="114"/>
      <c r="O23" s="102">
        <f t="shared" si="1"/>
        <v>47.5</v>
      </c>
      <c r="P23" s="102">
        <f t="shared" si="2"/>
        <v>52.5</v>
      </c>
      <c r="Q23" s="102">
        <f t="shared" si="5"/>
        <v>81.632653061224488</v>
      </c>
    </row>
    <row r="24" spans="1:17" s="115" customFormat="1" ht="15" customHeight="1" x14ac:dyDescent="0.2">
      <c r="A24" s="113" t="s">
        <v>124</v>
      </c>
      <c r="B24" s="246"/>
      <c r="C24" s="255"/>
      <c r="D24" s="253"/>
      <c r="E24" s="98">
        <v>17</v>
      </c>
      <c r="F24" s="98">
        <v>26</v>
      </c>
      <c r="G24" s="99"/>
      <c r="H24" s="99"/>
      <c r="I24" s="100"/>
      <c r="J24" s="101"/>
      <c r="K24" s="112">
        <f t="shared" si="6"/>
        <v>17</v>
      </c>
      <c r="L24" s="112">
        <f t="shared" si="6"/>
        <v>26</v>
      </c>
      <c r="M24" s="24">
        <f t="shared" si="4"/>
        <v>43</v>
      </c>
      <c r="N24" s="114"/>
      <c r="O24" s="102">
        <f t="shared" si="1"/>
        <v>39.534883720930232</v>
      </c>
      <c r="P24" s="102">
        <f t="shared" si="2"/>
        <v>60.465116279069768</v>
      </c>
      <c r="Q24" s="102">
        <f t="shared" si="5"/>
        <v>87.755102040816325</v>
      </c>
    </row>
    <row r="25" spans="1:17" s="115" customFormat="1" ht="15" customHeight="1" x14ac:dyDescent="0.2">
      <c r="A25" s="113" t="s">
        <v>125</v>
      </c>
      <c r="B25" s="246"/>
      <c r="C25" s="255"/>
      <c r="D25" s="253"/>
      <c r="E25" s="98">
        <v>9</v>
      </c>
      <c r="F25" s="98">
        <v>23</v>
      </c>
      <c r="G25" s="99"/>
      <c r="H25" s="99"/>
      <c r="I25" s="100"/>
      <c r="J25" s="101"/>
      <c r="K25" s="112">
        <f t="shared" si="6"/>
        <v>9</v>
      </c>
      <c r="L25" s="112">
        <f t="shared" si="6"/>
        <v>23</v>
      </c>
      <c r="M25" s="24">
        <f t="shared" si="4"/>
        <v>32</v>
      </c>
      <c r="N25" s="114"/>
      <c r="O25" s="102">
        <f t="shared" si="1"/>
        <v>28.125</v>
      </c>
      <c r="P25" s="102">
        <f t="shared" si="2"/>
        <v>71.875</v>
      </c>
      <c r="Q25" s="102">
        <f t="shared" si="5"/>
        <v>65.306122448979593</v>
      </c>
    </row>
    <row r="26" spans="1:17" s="115" customFormat="1" ht="15" customHeight="1" x14ac:dyDescent="0.2">
      <c r="A26" s="113" t="s">
        <v>126</v>
      </c>
      <c r="B26" s="246"/>
      <c r="C26" s="255"/>
      <c r="D26" s="253"/>
      <c r="E26" s="98">
        <v>12</v>
      </c>
      <c r="F26" s="98">
        <v>19</v>
      </c>
      <c r="G26" s="99"/>
      <c r="H26" s="99"/>
      <c r="I26" s="100"/>
      <c r="J26" s="101"/>
      <c r="K26" s="112">
        <f t="shared" si="6"/>
        <v>12</v>
      </c>
      <c r="L26" s="112">
        <f t="shared" si="6"/>
        <v>19</v>
      </c>
      <c r="M26" s="24">
        <f t="shared" si="4"/>
        <v>31</v>
      </c>
      <c r="N26" s="114"/>
      <c r="O26" s="102">
        <f t="shared" si="1"/>
        <v>38.70967741935484</v>
      </c>
      <c r="P26" s="102">
        <f t="shared" si="2"/>
        <v>61.29032258064516</v>
      </c>
      <c r="Q26" s="102">
        <f t="shared" si="5"/>
        <v>63.265306122448976</v>
      </c>
    </row>
    <row r="27" spans="1:17" s="115" customFormat="1" ht="15" customHeight="1" x14ac:dyDescent="0.2">
      <c r="A27" s="113" t="s">
        <v>127</v>
      </c>
      <c r="B27" s="246"/>
      <c r="C27" s="255"/>
      <c r="D27" s="253"/>
      <c r="E27" s="98">
        <v>7</v>
      </c>
      <c r="F27" s="98">
        <v>14</v>
      </c>
      <c r="G27" s="99"/>
      <c r="H27" s="99"/>
      <c r="I27" s="100"/>
      <c r="J27" s="101"/>
      <c r="K27" s="112">
        <f t="shared" si="6"/>
        <v>7</v>
      </c>
      <c r="L27" s="112">
        <f t="shared" si="6"/>
        <v>14</v>
      </c>
      <c r="M27" s="24">
        <f t="shared" si="4"/>
        <v>21</v>
      </c>
      <c r="N27" s="114"/>
      <c r="O27" s="102">
        <f t="shared" si="1"/>
        <v>33.333333333333336</v>
      </c>
      <c r="P27" s="102">
        <f t="shared" si="2"/>
        <v>66.666666666666671</v>
      </c>
      <c r="Q27" s="102">
        <f t="shared" si="5"/>
        <v>42.857142857142854</v>
      </c>
    </row>
    <row r="28" spans="1:17" s="115" customFormat="1" ht="15" customHeight="1" x14ac:dyDescent="0.2">
      <c r="A28" s="113" t="s">
        <v>128</v>
      </c>
      <c r="B28" s="246"/>
      <c r="C28" s="255"/>
      <c r="D28" s="253"/>
      <c r="E28" s="98">
        <v>0</v>
      </c>
      <c r="F28" s="98">
        <v>6</v>
      </c>
      <c r="G28" s="99"/>
      <c r="H28" s="99"/>
      <c r="I28" s="100"/>
      <c r="J28" s="101"/>
      <c r="K28" s="112">
        <f t="shared" si="6"/>
        <v>0</v>
      </c>
      <c r="L28" s="112">
        <f t="shared" si="6"/>
        <v>6</v>
      </c>
      <c r="M28" s="24">
        <f t="shared" si="4"/>
        <v>6</v>
      </c>
      <c r="N28" s="114"/>
      <c r="O28" s="102">
        <f t="shared" si="1"/>
        <v>0</v>
      </c>
      <c r="P28" s="102">
        <f t="shared" si="2"/>
        <v>100</v>
      </c>
      <c r="Q28" s="102">
        <f t="shared" si="5"/>
        <v>12.244897959183673</v>
      </c>
    </row>
    <row r="29" spans="1:17" s="115" customFormat="1" ht="15" customHeight="1" x14ac:dyDescent="0.2">
      <c r="A29" s="113" t="s">
        <v>129</v>
      </c>
      <c r="B29" s="246"/>
      <c r="C29" s="255"/>
      <c r="D29" s="253"/>
      <c r="E29" s="98">
        <v>0</v>
      </c>
      <c r="F29" s="98">
        <v>6</v>
      </c>
      <c r="G29" s="99"/>
      <c r="H29" s="99"/>
      <c r="I29" s="100"/>
      <c r="J29" s="101"/>
      <c r="K29" s="112">
        <f t="shared" si="6"/>
        <v>0</v>
      </c>
      <c r="L29" s="112">
        <f t="shared" si="6"/>
        <v>6</v>
      </c>
      <c r="M29" s="24">
        <f t="shared" si="4"/>
        <v>6</v>
      </c>
      <c r="N29" s="114"/>
      <c r="O29" s="102">
        <f t="shared" si="1"/>
        <v>0</v>
      </c>
      <c r="P29" s="102">
        <f t="shared" si="2"/>
        <v>100</v>
      </c>
      <c r="Q29" s="102">
        <f t="shared" si="5"/>
        <v>12.244897959183673</v>
      </c>
    </row>
    <row r="30" spans="1:17" ht="30" customHeight="1" x14ac:dyDescent="0.2">
      <c r="A30" s="113" t="s">
        <v>130</v>
      </c>
      <c r="B30" s="246"/>
      <c r="C30" s="255"/>
      <c r="D30" s="253"/>
      <c r="E30" s="98">
        <v>4</v>
      </c>
      <c r="F30" s="98">
        <v>2</v>
      </c>
      <c r="G30" s="99"/>
      <c r="H30" s="99"/>
      <c r="I30" s="100"/>
      <c r="J30" s="101"/>
      <c r="K30" s="112">
        <f t="shared" si="6"/>
        <v>4</v>
      </c>
      <c r="L30" s="112">
        <f t="shared" si="6"/>
        <v>2</v>
      </c>
      <c r="M30" s="24">
        <f t="shared" si="4"/>
        <v>6</v>
      </c>
      <c r="O30" s="102">
        <f t="shared" si="1"/>
        <v>66.666666666666671</v>
      </c>
      <c r="P30" s="102">
        <f t="shared" si="2"/>
        <v>33.333333333333336</v>
      </c>
      <c r="Q30" s="102">
        <f t="shared" si="5"/>
        <v>12.244897959183673</v>
      </c>
    </row>
    <row r="31" spans="1:17" ht="15" customHeight="1" x14ac:dyDescent="0.2">
      <c r="A31" s="113" t="s">
        <v>131</v>
      </c>
      <c r="B31" s="247"/>
      <c r="C31" s="256"/>
      <c r="D31" s="257"/>
      <c r="E31" s="98">
        <v>0</v>
      </c>
      <c r="F31" s="98">
        <v>2</v>
      </c>
      <c r="G31" s="99"/>
      <c r="H31" s="99"/>
      <c r="I31" s="100"/>
      <c r="J31" s="101"/>
      <c r="K31" s="112">
        <f t="shared" si="6"/>
        <v>0</v>
      </c>
      <c r="L31" s="112">
        <f t="shared" si="6"/>
        <v>2</v>
      </c>
      <c r="M31" s="24">
        <f t="shared" si="4"/>
        <v>2</v>
      </c>
      <c r="O31" s="102">
        <f t="shared" si="1"/>
        <v>0</v>
      </c>
      <c r="P31" s="102">
        <f t="shared" si="2"/>
        <v>100</v>
      </c>
      <c r="Q31" s="102">
        <f t="shared" si="5"/>
        <v>4.0816326530612246</v>
      </c>
    </row>
    <row r="32" spans="1:17" ht="15" customHeight="1" x14ac:dyDescent="0.2">
      <c r="A32" s="107" t="s">
        <v>132</v>
      </c>
      <c r="B32" s="234" t="s">
        <v>49</v>
      </c>
      <c r="C32" s="236" t="s">
        <v>105</v>
      </c>
      <c r="D32" s="239">
        <v>44</v>
      </c>
      <c r="E32" s="116"/>
      <c r="F32" s="117"/>
      <c r="G32" s="99"/>
      <c r="H32" s="99"/>
      <c r="I32" s="98">
        <v>28</v>
      </c>
      <c r="J32" s="98">
        <v>11</v>
      </c>
      <c r="K32" s="112">
        <f>SUM(I32)</f>
        <v>28</v>
      </c>
      <c r="L32" s="112">
        <f t="shared" ref="L32:L43" si="7">SUM(J32)</f>
        <v>11</v>
      </c>
      <c r="M32" s="24">
        <f t="shared" si="4"/>
        <v>39</v>
      </c>
      <c r="O32" s="102">
        <f t="shared" si="1"/>
        <v>71.794871794871796</v>
      </c>
      <c r="P32" s="102">
        <f t="shared" si="2"/>
        <v>28.205128205128204</v>
      </c>
      <c r="Q32" s="102">
        <f>M32*100/$D$32</f>
        <v>88.63636363636364</v>
      </c>
    </row>
    <row r="33" spans="1:17" ht="15" customHeight="1" x14ac:dyDescent="0.2">
      <c r="A33" s="111" t="s">
        <v>133</v>
      </c>
      <c r="B33" s="234"/>
      <c r="C33" s="237"/>
      <c r="D33" s="239"/>
      <c r="E33" s="118"/>
      <c r="F33" s="99"/>
      <c r="G33" s="99"/>
      <c r="H33" s="99"/>
      <c r="I33" s="98">
        <v>28</v>
      </c>
      <c r="J33" s="98">
        <v>7</v>
      </c>
      <c r="K33" s="112">
        <f t="shared" ref="K33:L43" si="8">SUM(I33)</f>
        <v>28</v>
      </c>
      <c r="L33" s="112">
        <f t="shared" si="7"/>
        <v>7</v>
      </c>
      <c r="M33" s="24">
        <f t="shared" si="4"/>
        <v>35</v>
      </c>
      <c r="O33" s="102">
        <f t="shared" si="1"/>
        <v>80</v>
      </c>
      <c r="P33" s="102">
        <f t="shared" si="2"/>
        <v>20</v>
      </c>
      <c r="Q33" s="102">
        <f>M33*100/$D$32</f>
        <v>79.545454545454547</v>
      </c>
    </row>
    <row r="34" spans="1:17" ht="15" customHeight="1" x14ac:dyDescent="0.2">
      <c r="A34" s="111" t="s">
        <v>134</v>
      </c>
      <c r="B34" s="234"/>
      <c r="C34" s="238"/>
      <c r="D34" s="239"/>
      <c r="E34" s="119"/>
      <c r="F34" s="99"/>
      <c r="G34" s="99"/>
      <c r="H34" s="99"/>
      <c r="I34" s="98">
        <v>7</v>
      </c>
      <c r="J34" s="98">
        <v>0</v>
      </c>
      <c r="K34" s="112">
        <f t="shared" si="8"/>
        <v>7</v>
      </c>
      <c r="L34" s="112">
        <f t="shared" si="8"/>
        <v>0</v>
      </c>
      <c r="M34" s="24">
        <f>SUM(K34,L34)</f>
        <v>7</v>
      </c>
      <c r="O34" s="102">
        <f t="shared" si="1"/>
        <v>100</v>
      </c>
      <c r="P34" s="102">
        <f t="shared" si="2"/>
        <v>0</v>
      </c>
      <c r="Q34" s="102">
        <f>M34*100/$D$32</f>
        <v>15.909090909090908</v>
      </c>
    </row>
    <row r="35" spans="1:17" ht="15" customHeight="1" x14ac:dyDescent="0.2">
      <c r="A35" s="120" t="s">
        <v>135</v>
      </c>
      <c r="B35" s="234"/>
      <c r="C35" s="236" t="s">
        <v>114</v>
      </c>
      <c r="D35" s="240">
        <v>46</v>
      </c>
      <c r="E35" s="119"/>
      <c r="F35" s="99"/>
      <c r="G35" s="99"/>
      <c r="H35" s="99"/>
      <c r="I35" s="98">
        <v>10</v>
      </c>
      <c r="J35" s="98">
        <v>8</v>
      </c>
      <c r="K35" s="112">
        <f>SUM(I35)</f>
        <v>10</v>
      </c>
      <c r="L35" s="112">
        <f>SUM(J35)</f>
        <v>8</v>
      </c>
      <c r="M35" s="24">
        <f>SUM(K35,L35)</f>
        <v>18</v>
      </c>
      <c r="O35" s="102">
        <f t="shared" si="1"/>
        <v>55.555555555555557</v>
      </c>
      <c r="P35" s="102">
        <f t="shared" si="2"/>
        <v>44.444444444444443</v>
      </c>
      <c r="Q35" s="102">
        <f>M35*100/$D$35</f>
        <v>39.130434782608695</v>
      </c>
    </row>
    <row r="36" spans="1:17" ht="15" customHeight="1" x14ac:dyDescent="0.2">
      <c r="A36" s="120" t="s">
        <v>136</v>
      </c>
      <c r="B36" s="234"/>
      <c r="C36" s="237"/>
      <c r="D36" s="241"/>
      <c r="E36" s="119"/>
      <c r="F36" s="99"/>
      <c r="G36" s="99"/>
      <c r="H36" s="99"/>
      <c r="I36" s="98">
        <v>3</v>
      </c>
      <c r="J36" s="98">
        <v>6</v>
      </c>
      <c r="K36" s="112">
        <f>SUM(I36)</f>
        <v>3</v>
      </c>
      <c r="L36" s="112">
        <f>SUM(J36)</f>
        <v>6</v>
      </c>
      <c r="M36" s="24">
        <f>SUM(K36,L36)</f>
        <v>9</v>
      </c>
      <c r="O36" s="102">
        <f t="shared" si="1"/>
        <v>33.333333333333336</v>
      </c>
      <c r="P36" s="102">
        <f t="shared" si="2"/>
        <v>66.666666666666671</v>
      </c>
      <c r="Q36" s="102">
        <f t="shared" ref="Q36:Q38" si="9">M36*100/$D$35</f>
        <v>19.565217391304348</v>
      </c>
    </row>
    <row r="37" spans="1:17" ht="15" customHeight="1" x14ac:dyDescent="0.2">
      <c r="A37" s="113" t="s">
        <v>137</v>
      </c>
      <c r="B37" s="234"/>
      <c r="C37" s="237"/>
      <c r="D37" s="241"/>
      <c r="E37" s="99"/>
      <c r="F37" s="99"/>
      <c r="G37" s="99"/>
      <c r="H37" s="99"/>
      <c r="I37" s="98">
        <v>24</v>
      </c>
      <c r="J37" s="98">
        <v>8</v>
      </c>
      <c r="K37" s="112">
        <f t="shared" si="8"/>
        <v>24</v>
      </c>
      <c r="L37" s="112">
        <f t="shared" si="8"/>
        <v>8</v>
      </c>
      <c r="M37" s="24">
        <f>SUM(K37,L37)</f>
        <v>32</v>
      </c>
      <c r="O37" s="102">
        <f t="shared" si="1"/>
        <v>75</v>
      </c>
      <c r="P37" s="102">
        <f t="shared" si="2"/>
        <v>25</v>
      </c>
      <c r="Q37" s="102">
        <f t="shared" si="9"/>
        <v>69.565217391304344</v>
      </c>
    </row>
    <row r="38" spans="1:17" ht="15" x14ac:dyDescent="0.2">
      <c r="A38" s="111" t="s">
        <v>138</v>
      </c>
      <c r="B38" s="234"/>
      <c r="C38" s="238"/>
      <c r="D38" s="242"/>
      <c r="E38" s="99"/>
      <c r="F38" s="99"/>
      <c r="G38" s="99"/>
      <c r="H38" s="99"/>
      <c r="I38" s="98">
        <v>25</v>
      </c>
      <c r="J38" s="98">
        <v>6</v>
      </c>
      <c r="K38" s="112">
        <f t="shared" si="8"/>
        <v>25</v>
      </c>
      <c r="L38" s="112">
        <f t="shared" si="8"/>
        <v>6</v>
      </c>
      <c r="M38" s="24">
        <f>SUM(K38,L38)</f>
        <v>31</v>
      </c>
      <c r="O38" s="102">
        <f t="shared" si="1"/>
        <v>80.645161290322577</v>
      </c>
      <c r="P38" s="102">
        <f t="shared" si="2"/>
        <v>19.35483870967742</v>
      </c>
      <c r="Q38" s="102">
        <f t="shared" si="9"/>
        <v>67.391304347826093</v>
      </c>
    </row>
    <row r="39" spans="1:17" ht="15" customHeight="1" x14ac:dyDescent="0.2">
      <c r="A39" s="111" t="s">
        <v>139</v>
      </c>
      <c r="B39" s="234"/>
      <c r="C39" s="243" t="s">
        <v>120</v>
      </c>
      <c r="D39" s="224">
        <v>49</v>
      </c>
      <c r="E39" s="121"/>
      <c r="F39" s="122"/>
      <c r="G39" s="123"/>
      <c r="H39" s="123"/>
      <c r="I39" s="98">
        <v>29</v>
      </c>
      <c r="J39" s="98">
        <v>14</v>
      </c>
      <c r="K39" s="112">
        <f t="shared" si="8"/>
        <v>29</v>
      </c>
      <c r="L39" s="112">
        <f t="shared" si="7"/>
        <v>14</v>
      </c>
      <c r="M39" s="24">
        <f t="shared" si="4"/>
        <v>43</v>
      </c>
      <c r="O39" s="102">
        <f t="shared" si="1"/>
        <v>67.441860465116278</v>
      </c>
      <c r="P39" s="102">
        <f t="shared" si="2"/>
        <v>32.558139534883722</v>
      </c>
      <c r="Q39" s="102">
        <f>M39*100/$D$39</f>
        <v>87.755102040816325</v>
      </c>
    </row>
    <row r="40" spans="1:17" ht="15" customHeight="1" x14ac:dyDescent="0.2">
      <c r="A40" s="111" t="s">
        <v>140</v>
      </c>
      <c r="B40" s="234"/>
      <c r="C40" s="243"/>
      <c r="D40" s="225"/>
      <c r="E40" s="121"/>
      <c r="F40" s="122"/>
      <c r="G40" s="123"/>
      <c r="H40" s="123"/>
      <c r="I40" s="98">
        <v>29</v>
      </c>
      <c r="J40" s="98">
        <v>12</v>
      </c>
      <c r="K40" s="24">
        <f t="shared" si="8"/>
        <v>29</v>
      </c>
      <c r="L40" s="24">
        <f t="shared" si="7"/>
        <v>12</v>
      </c>
      <c r="M40" s="24">
        <f t="shared" si="4"/>
        <v>41</v>
      </c>
      <c r="O40" s="102">
        <f t="shared" si="1"/>
        <v>70.731707317073173</v>
      </c>
      <c r="P40" s="102">
        <f t="shared" si="2"/>
        <v>29.26829268292683</v>
      </c>
      <c r="Q40" s="102">
        <f>M40*100/$D$39</f>
        <v>83.673469387755105</v>
      </c>
    </row>
    <row r="41" spans="1:17" ht="15" x14ac:dyDescent="0.2">
      <c r="A41" s="111" t="s">
        <v>141</v>
      </c>
      <c r="B41" s="234"/>
      <c r="C41" s="243"/>
      <c r="D41" s="225"/>
      <c r="E41" s="124"/>
      <c r="F41" s="122"/>
      <c r="G41" s="123"/>
      <c r="H41" s="123"/>
      <c r="I41" s="98">
        <v>8</v>
      </c>
      <c r="J41" s="98">
        <v>17</v>
      </c>
      <c r="K41" s="24">
        <f t="shared" si="8"/>
        <v>8</v>
      </c>
      <c r="L41" s="24">
        <f t="shared" si="7"/>
        <v>17</v>
      </c>
      <c r="M41" s="24">
        <f t="shared" si="4"/>
        <v>25</v>
      </c>
      <c r="O41" s="102">
        <f t="shared" si="1"/>
        <v>32</v>
      </c>
      <c r="P41" s="102">
        <f t="shared" si="2"/>
        <v>68</v>
      </c>
      <c r="Q41" s="102">
        <f>M41*100/$D$39</f>
        <v>51.020408163265309</v>
      </c>
    </row>
    <row r="42" spans="1:17" ht="15" x14ac:dyDescent="0.2">
      <c r="A42" s="111" t="s">
        <v>142</v>
      </c>
      <c r="B42" s="234"/>
      <c r="C42" s="243"/>
      <c r="D42" s="225"/>
      <c r="E42" s="124"/>
      <c r="F42" s="122"/>
      <c r="G42" s="123"/>
      <c r="H42" s="123"/>
      <c r="I42" s="98">
        <v>14</v>
      </c>
      <c r="J42" s="98">
        <v>21</v>
      </c>
      <c r="K42" s="24">
        <f t="shared" si="8"/>
        <v>14</v>
      </c>
      <c r="L42" s="24">
        <f t="shared" si="7"/>
        <v>21</v>
      </c>
      <c r="M42" s="24">
        <f t="shared" si="4"/>
        <v>35</v>
      </c>
      <c r="O42" s="102">
        <f t="shared" si="1"/>
        <v>40</v>
      </c>
      <c r="P42" s="102">
        <f t="shared" si="2"/>
        <v>60</v>
      </c>
      <c r="Q42" s="102">
        <f>M42*100/$D$39</f>
        <v>71.428571428571431</v>
      </c>
    </row>
    <row r="43" spans="1:17" ht="15" customHeight="1" x14ac:dyDescent="0.2">
      <c r="A43" s="113" t="s">
        <v>143</v>
      </c>
      <c r="B43" s="235"/>
      <c r="C43" s="244"/>
      <c r="D43" s="226"/>
      <c r="E43" s="124"/>
      <c r="F43" s="122"/>
      <c r="G43" s="123"/>
      <c r="H43" s="123"/>
      <c r="I43" s="98">
        <v>8</v>
      </c>
      <c r="J43" s="98">
        <v>8</v>
      </c>
      <c r="K43" s="24">
        <f t="shared" si="8"/>
        <v>8</v>
      </c>
      <c r="L43" s="24">
        <f t="shared" si="7"/>
        <v>8</v>
      </c>
      <c r="M43" s="24">
        <f t="shared" si="4"/>
        <v>16</v>
      </c>
      <c r="O43" s="102">
        <f t="shared" si="1"/>
        <v>50</v>
      </c>
      <c r="P43" s="102">
        <f t="shared" si="2"/>
        <v>50</v>
      </c>
      <c r="Q43" s="102">
        <f>M43*100/$D$39</f>
        <v>32.653061224489797</v>
      </c>
    </row>
    <row r="44" spans="1:17" ht="15" x14ac:dyDescent="0.2">
      <c r="A44" s="105" t="s">
        <v>144</v>
      </c>
      <c r="B44" s="220" t="s">
        <v>40</v>
      </c>
      <c r="C44" s="222" t="s">
        <v>105</v>
      </c>
      <c r="D44" s="224">
        <v>44</v>
      </c>
      <c r="E44" s="124"/>
      <c r="F44" s="122"/>
      <c r="G44" s="98">
        <v>24</v>
      </c>
      <c r="H44" s="98">
        <v>17</v>
      </c>
      <c r="I44" s="123"/>
      <c r="J44" s="123"/>
      <c r="K44" s="24">
        <f t="shared" ref="K44:L51" si="10">SUM(G44)</f>
        <v>24</v>
      </c>
      <c r="L44" s="24">
        <f t="shared" si="10"/>
        <v>17</v>
      </c>
      <c r="M44" s="24">
        <f t="shared" si="4"/>
        <v>41</v>
      </c>
      <c r="O44" s="102">
        <f t="shared" si="1"/>
        <v>58.536585365853661</v>
      </c>
      <c r="P44" s="102">
        <f t="shared" si="2"/>
        <v>41.463414634146339</v>
      </c>
      <c r="Q44" s="102">
        <f>M44*100/$D$44</f>
        <v>93.181818181818187</v>
      </c>
    </row>
    <row r="45" spans="1:17" ht="30" x14ac:dyDescent="0.2">
      <c r="A45" s="105" t="s">
        <v>145</v>
      </c>
      <c r="B45" s="221"/>
      <c r="C45" s="223"/>
      <c r="D45" s="225"/>
      <c r="E45" s="117"/>
      <c r="F45" s="125"/>
      <c r="G45" s="98">
        <v>29</v>
      </c>
      <c r="H45" s="98">
        <v>9</v>
      </c>
      <c r="I45" s="126"/>
      <c r="J45" s="126"/>
      <c r="K45" s="127">
        <f t="shared" si="10"/>
        <v>29</v>
      </c>
      <c r="L45" s="127">
        <f t="shared" si="10"/>
        <v>9</v>
      </c>
      <c r="M45" s="127">
        <f t="shared" si="4"/>
        <v>38</v>
      </c>
      <c r="N45" s="80"/>
      <c r="O45" s="102">
        <f t="shared" si="1"/>
        <v>76.315789473684205</v>
      </c>
      <c r="P45" s="102">
        <f t="shared" si="2"/>
        <v>23.684210526315791</v>
      </c>
      <c r="Q45" s="102">
        <f>M45*100/$D$44</f>
        <v>86.36363636363636</v>
      </c>
    </row>
    <row r="46" spans="1:17" ht="15" x14ac:dyDescent="0.2">
      <c r="A46" s="105" t="s">
        <v>146</v>
      </c>
      <c r="B46" s="221"/>
      <c r="C46" s="223"/>
      <c r="D46" s="225"/>
      <c r="E46" s="128"/>
      <c r="F46" s="125"/>
      <c r="G46" s="98">
        <v>12</v>
      </c>
      <c r="H46" s="98">
        <v>11</v>
      </c>
      <c r="I46" s="126"/>
      <c r="J46" s="126"/>
      <c r="K46" s="127">
        <f>SUM(G46)</f>
        <v>12</v>
      </c>
      <c r="L46" s="127">
        <f>SUM(H46)</f>
        <v>11</v>
      </c>
      <c r="M46" s="127">
        <f>SUM(K46,L46)</f>
        <v>23</v>
      </c>
      <c r="O46" s="102">
        <f t="shared" si="1"/>
        <v>52.173913043478258</v>
      </c>
      <c r="P46" s="102">
        <f t="shared" si="2"/>
        <v>47.826086956521742</v>
      </c>
      <c r="Q46" s="102">
        <f>M46*100/$D$44</f>
        <v>52.272727272727273</v>
      </c>
    </row>
    <row r="47" spans="1:17" ht="15" x14ac:dyDescent="0.2">
      <c r="A47" s="105" t="s">
        <v>147</v>
      </c>
      <c r="B47" s="221"/>
      <c r="C47" s="223"/>
      <c r="D47" s="226"/>
      <c r="E47" s="99"/>
      <c r="F47" s="122"/>
      <c r="G47" s="98">
        <v>17</v>
      </c>
      <c r="H47" s="98">
        <v>14</v>
      </c>
      <c r="I47" s="123"/>
      <c r="J47" s="123"/>
      <c r="K47" s="127">
        <f t="shared" si="10"/>
        <v>17</v>
      </c>
      <c r="L47" s="127">
        <f t="shared" si="10"/>
        <v>14</v>
      </c>
      <c r="M47" s="127">
        <f t="shared" si="4"/>
        <v>31</v>
      </c>
      <c r="O47" s="102">
        <f t="shared" si="1"/>
        <v>54.838709677419352</v>
      </c>
      <c r="P47" s="102">
        <f t="shared" si="2"/>
        <v>45.161290322580648</v>
      </c>
      <c r="Q47" s="102">
        <f>M47*100/$D$44</f>
        <v>70.454545454545453</v>
      </c>
    </row>
    <row r="48" spans="1:17" ht="15" x14ac:dyDescent="0.2">
      <c r="A48" s="105" t="s">
        <v>148</v>
      </c>
      <c r="B48" s="221"/>
      <c r="C48" s="227" t="s">
        <v>114</v>
      </c>
      <c r="D48" s="228">
        <v>46</v>
      </c>
      <c r="E48" s="99"/>
      <c r="F48" s="122"/>
      <c r="G48" s="98">
        <v>15</v>
      </c>
      <c r="H48" s="98">
        <v>15</v>
      </c>
      <c r="I48" s="123"/>
      <c r="J48" s="123"/>
      <c r="K48" s="127">
        <f t="shared" si="10"/>
        <v>15</v>
      </c>
      <c r="L48" s="127">
        <f t="shared" si="10"/>
        <v>15</v>
      </c>
      <c r="M48" s="127">
        <f t="shared" si="4"/>
        <v>30</v>
      </c>
      <c r="O48" s="102">
        <f t="shared" si="1"/>
        <v>50</v>
      </c>
      <c r="P48" s="102">
        <f t="shared" si="2"/>
        <v>50</v>
      </c>
      <c r="Q48" s="102">
        <f>M48*100/$D$48</f>
        <v>65.217391304347828</v>
      </c>
    </row>
    <row r="49" spans="1:17" ht="30" x14ac:dyDescent="0.2">
      <c r="A49" s="105" t="s">
        <v>149</v>
      </c>
      <c r="B49" s="221"/>
      <c r="C49" s="223"/>
      <c r="D49" s="229"/>
      <c r="E49" s="99"/>
      <c r="F49" s="122"/>
      <c r="G49" s="98">
        <v>30</v>
      </c>
      <c r="H49" s="98">
        <v>13</v>
      </c>
      <c r="I49" s="123"/>
      <c r="J49" s="123"/>
      <c r="K49" s="127">
        <f t="shared" si="10"/>
        <v>30</v>
      </c>
      <c r="L49" s="127">
        <f t="shared" si="10"/>
        <v>13</v>
      </c>
      <c r="M49" s="127">
        <f t="shared" si="4"/>
        <v>43</v>
      </c>
      <c r="O49" s="102">
        <f t="shared" si="1"/>
        <v>69.767441860465112</v>
      </c>
      <c r="P49" s="102">
        <f t="shared" si="2"/>
        <v>30.232558139534884</v>
      </c>
      <c r="Q49" s="102">
        <f>M49*100/$D$48</f>
        <v>93.478260869565219</v>
      </c>
    </row>
    <row r="50" spans="1:17" ht="30" x14ac:dyDescent="0.2">
      <c r="A50" s="105" t="s">
        <v>150</v>
      </c>
      <c r="B50" s="221"/>
      <c r="C50" s="223"/>
      <c r="D50" s="229"/>
      <c r="E50" s="99"/>
      <c r="F50" s="122"/>
      <c r="G50" s="98">
        <v>25</v>
      </c>
      <c r="H50" s="98">
        <v>12</v>
      </c>
      <c r="I50" s="123"/>
      <c r="J50" s="123"/>
      <c r="K50" s="127">
        <f t="shared" si="10"/>
        <v>25</v>
      </c>
      <c r="L50" s="127">
        <f t="shared" si="10"/>
        <v>12</v>
      </c>
      <c r="M50" s="127">
        <f t="shared" si="4"/>
        <v>37</v>
      </c>
      <c r="O50" s="102">
        <f t="shared" si="1"/>
        <v>67.567567567567565</v>
      </c>
      <c r="P50" s="102">
        <f t="shared" si="2"/>
        <v>32.432432432432435</v>
      </c>
      <c r="Q50" s="102">
        <f>M50*100/$D$48</f>
        <v>80.434782608695656</v>
      </c>
    </row>
    <row r="51" spans="1:17" ht="15.75" thickBot="1" x14ac:dyDescent="0.25">
      <c r="A51" s="129" t="s">
        <v>151</v>
      </c>
      <c r="B51" s="221"/>
      <c r="C51" s="223"/>
      <c r="D51" s="230"/>
      <c r="E51" s="130"/>
      <c r="F51" s="125"/>
      <c r="G51" s="98">
        <v>19</v>
      </c>
      <c r="H51" s="98">
        <v>24</v>
      </c>
      <c r="I51" s="126"/>
      <c r="J51" s="126"/>
      <c r="K51" s="127">
        <f t="shared" si="10"/>
        <v>19</v>
      </c>
      <c r="L51" s="127">
        <f t="shared" si="10"/>
        <v>24</v>
      </c>
      <c r="M51" s="127">
        <f t="shared" si="4"/>
        <v>43</v>
      </c>
      <c r="O51" s="102">
        <f t="shared" si="1"/>
        <v>44.186046511627907</v>
      </c>
      <c r="P51" s="102">
        <f t="shared" si="2"/>
        <v>55.813953488372093</v>
      </c>
      <c r="Q51" s="102">
        <f>M51*100/$D$48</f>
        <v>93.478260869565219</v>
      </c>
    </row>
    <row r="52" spans="1:17" ht="19.5" thickTop="1" thickBot="1" x14ac:dyDescent="0.3">
      <c r="A52" s="231" t="s">
        <v>65</v>
      </c>
      <c r="B52" s="232"/>
      <c r="C52" s="232"/>
      <c r="D52" s="232"/>
      <c r="E52" s="232"/>
      <c r="F52" s="232"/>
      <c r="G52" s="232"/>
      <c r="H52" s="232"/>
      <c r="I52" s="232"/>
      <c r="J52" s="233"/>
      <c r="K52" s="131">
        <f>SUM(K7:K51)</f>
        <v>782</v>
      </c>
      <c r="L52" s="132">
        <f>SUM(L7:L51)</f>
        <v>554</v>
      </c>
      <c r="M52" s="133">
        <f>SUM(M7:M51)</f>
        <v>1336</v>
      </c>
    </row>
    <row r="53" spans="1:17" ht="18" x14ac:dyDescent="0.2">
      <c r="A53" s="148" t="s">
        <v>66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50"/>
      <c r="L53" s="150"/>
      <c r="M53" s="151"/>
    </row>
    <row r="54" spans="1:17" ht="18" x14ac:dyDescent="0.25">
      <c r="A54" s="152" t="s">
        <v>67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34">
        <f>SUM(K7:K31)</f>
        <v>398</v>
      </c>
      <c r="L54" s="134">
        <f>SUM(L7:L31)</f>
        <v>321</v>
      </c>
      <c r="M54" s="134">
        <f>SUM(M7:M31)</f>
        <v>719</v>
      </c>
    </row>
    <row r="55" spans="1:17" ht="18" x14ac:dyDescent="0.25">
      <c r="A55" s="219" t="s">
        <v>71</v>
      </c>
      <c r="B55" s="219"/>
      <c r="C55" s="219"/>
      <c r="D55" s="219"/>
      <c r="E55" s="219"/>
      <c r="F55" s="219"/>
      <c r="G55" s="219"/>
      <c r="H55" s="219"/>
      <c r="I55" s="219"/>
      <c r="J55" s="219"/>
      <c r="K55" s="135">
        <f>SUM(K32:K43)</f>
        <v>213</v>
      </c>
      <c r="L55" s="135">
        <f>SUM(L32:L43)</f>
        <v>118</v>
      </c>
      <c r="M55" s="135">
        <f>SUM(M32:M43)</f>
        <v>331</v>
      </c>
    </row>
    <row r="56" spans="1:17" ht="18" x14ac:dyDescent="0.25">
      <c r="A56" s="161" t="s">
        <v>70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36">
        <f>SUM(K44:K51)</f>
        <v>171</v>
      </c>
      <c r="L56" s="136">
        <f>SUM(L44:L51)</f>
        <v>115</v>
      </c>
      <c r="M56" s="136">
        <f>SUM(M44:M51)</f>
        <v>286</v>
      </c>
    </row>
    <row r="57" spans="1:17" ht="18" x14ac:dyDescent="0.25">
      <c r="A57" s="218" t="s">
        <v>72</v>
      </c>
      <c r="B57" s="218"/>
      <c r="C57" s="218"/>
      <c r="D57" s="218"/>
      <c r="E57" s="218"/>
      <c r="F57" s="218"/>
      <c r="G57" s="218"/>
      <c r="H57" s="218"/>
      <c r="I57" s="218"/>
      <c r="J57" s="218"/>
      <c r="K57" s="54">
        <f>SUM(K20:K31,K39:K43)</f>
        <v>246</v>
      </c>
      <c r="L57" s="54">
        <f>SUM(L20:L31,L39:L43)</f>
        <v>235</v>
      </c>
      <c r="M57" s="54">
        <f>SUM(M20:M31,M39:M43)</f>
        <v>481</v>
      </c>
    </row>
    <row r="58" spans="1:17" ht="18" x14ac:dyDescent="0.25">
      <c r="A58" s="218" t="s">
        <v>73</v>
      </c>
      <c r="B58" s="218"/>
      <c r="C58" s="218"/>
      <c r="D58" s="218"/>
      <c r="E58" s="218"/>
      <c r="F58" s="218"/>
      <c r="G58" s="218"/>
      <c r="H58" s="218"/>
      <c r="I58" s="218"/>
      <c r="J58" s="218"/>
      <c r="K58" s="54">
        <f>SUM(K15:K19,K35:K38,K48:K51)</f>
        <v>266</v>
      </c>
      <c r="L58" s="54">
        <f>SUM(L15:L19,L35:L38,L48:L51)</f>
        <v>141</v>
      </c>
      <c r="M58" s="54">
        <f>SUM(M15:M19,M35:M38,M48:M51)</f>
        <v>407</v>
      </c>
    </row>
    <row r="59" spans="1:17" ht="18" x14ac:dyDescent="0.25">
      <c r="A59" s="218" t="s">
        <v>74</v>
      </c>
      <c r="B59" s="218"/>
      <c r="C59" s="218"/>
      <c r="D59" s="218"/>
      <c r="E59" s="218"/>
      <c r="F59" s="218"/>
      <c r="G59" s="218"/>
      <c r="H59" s="218"/>
      <c r="I59" s="218"/>
      <c r="J59" s="218"/>
      <c r="K59" s="54">
        <f>SUM(K7:K14,K32:K34,K44:K47)</f>
        <v>270</v>
      </c>
      <c r="L59" s="54">
        <f>SUM(L7:L14,L32:L34,L44:L47)</f>
        <v>178</v>
      </c>
      <c r="M59" s="54">
        <f>SUM(M7:M14,M32:M34,M44:M47)</f>
        <v>448</v>
      </c>
    </row>
  </sheetData>
  <sheetProtection selectLockedCells="1" selectUnlockedCells="1"/>
  <mergeCells count="41">
    <mergeCell ref="A1:M1"/>
    <mergeCell ref="A2:M2"/>
    <mergeCell ref="A3:M3"/>
    <mergeCell ref="B4:D4"/>
    <mergeCell ref="E4:F4"/>
    <mergeCell ref="G4:H4"/>
    <mergeCell ref="I4:J4"/>
    <mergeCell ref="K4:M4"/>
    <mergeCell ref="K5:L5"/>
    <mergeCell ref="O5:O6"/>
    <mergeCell ref="P5:P6"/>
    <mergeCell ref="Q5:Q6"/>
    <mergeCell ref="A6:D6"/>
    <mergeCell ref="E6:J6"/>
    <mergeCell ref="B7:B31"/>
    <mergeCell ref="C7:C14"/>
    <mergeCell ref="D7:D14"/>
    <mergeCell ref="C15:C19"/>
    <mergeCell ref="D15:D19"/>
    <mergeCell ref="C20:C31"/>
    <mergeCell ref="D20:D31"/>
    <mergeCell ref="A52:J52"/>
    <mergeCell ref="B32:B43"/>
    <mergeCell ref="C32:C34"/>
    <mergeCell ref="D32:D34"/>
    <mergeCell ref="C35:C38"/>
    <mergeCell ref="D35:D38"/>
    <mergeCell ref="C39:C43"/>
    <mergeCell ref="D39:D43"/>
    <mergeCell ref="B44:B51"/>
    <mergeCell ref="C44:C47"/>
    <mergeCell ref="D44:D47"/>
    <mergeCell ref="C48:C51"/>
    <mergeCell ref="D48:D51"/>
    <mergeCell ref="A59:J59"/>
    <mergeCell ref="A53:M53"/>
    <mergeCell ref="A54:J54"/>
    <mergeCell ref="A55:J55"/>
    <mergeCell ref="A56:J56"/>
    <mergeCell ref="A57:J57"/>
    <mergeCell ref="A58:J58"/>
  </mergeCells>
  <pageMargins left="0.75" right="0.75" top="1" bottom="1" header="0.5" footer="0.5"/>
  <pageSetup paperSize="9" scale="8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5"/>
  <sheetViews>
    <sheetView view="pageBreakPreview" zoomScale="75" zoomScaleNormal="75" zoomScaleSheetLayoutView="75" workbookViewId="0">
      <selection activeCell="A5" sqref="A5"/>
    </sheetView>
  </sheetViews>
  <sheetFormatPr defaultRowHeight="12.75" x14ac:dyDescent="0.2"/>
  <cols>
    <col min="1" max="1" width="76.7109375" style="6" customWidth="1"/>
    <col min="2" max="2" width="9.140625" style="6" bestFit="1" customWidth="1"/>
    <col min="3" max="3" width="9.42578125" style="6" bestFit="1" customWidth="1"/>
    <col min="4" max="4" width="21.140625" style="54" bestFit="1" customWidth="1"/>
    <col min="5" max="5" width="5.7109375" style="54" customWidth="1"/>
    <col min="6" max="6" width="7.7109375" style="54" customWidth="1"/>
    <col min="7" max="7" width="6" style="54" customWidth="1"/>
    <col min="8" max="8" width="8.28515625" style="54" customWidth="1"/>
    <col min="9" max="9" width="6" style="54" customWidth="1"/>
    <col min="10" max="10" width="9.28515625" style="54" customWidth="1"/>
    <col min="11" max="11" width="10.5703125" style="6" bestFit="1" customWidth="1"/>
    <col min="12" max="12" width="12.140625" style="6" bestFit="1" customWidth="1"/>
    <col min="13" max="13" width="8.28515625" style="6" bestFit="1" customWidth="1"/>
    <col min="14" max="14" width="9.140625" style="6" hidden="1" customWidth="1"/>
    <col min="15" max="15" width="5.7109375" style="6" customWidth="1"/>
    <col min="16" max="16" width="12.5703125" style="6" customWidth="1"/>
    <col min="17" max="17" width="13.85546875" style="6" customWidth="1"/>
    <col min="18" max="18" width="13.7109375" style="6" bestFit="1" customWidth="1"/>
    <col min="19" max="16384" width="9.140625" style="6"/>
  </cols>
  <sheetData>
    <row r="1" spans="1:18" s="1" customFormat="1" ht="20.25" x14ac:dyDescent="0.3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9"/>
    </row>
    <row r="2" spans="1:18" s="1" customFormat="1" ht="45" customHeight="1" x14ac:dyDescent="0.2">
      <c r="A2" s="200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2"/>
    </row>
    <row r="3" spans="1:18" s="1" customFormat="1" ht="45" customHeight="1" x14ac:dyDescent="0.2">
      <c r="A3" s="203" t="s">
        <v>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5"/>
    </row>
    <row r="4" spans="1:18" s="2" customFormat="1" ht="20.25" x14ac:dyDescent="0.3">
      <c r="A4" s="206" t="s">
        <v>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</row>
    <row r="5" spans="1:18" ht="20.25" x14ac:dyDescent="0.3">
      <c r="A5" s="3" t="s">
        <v>152</v>
      </c>
      <c r="B5" s="3"/>
      <c r="C5" s="4"/>
      <c r="D5" s="5"/>
      <c r="E5" s="209" t="s">
        <v>4</v>
      </c>
      <c r="F5" s="210"/>
      <c r="G5" s="211" t="s">
        <v>5</v>
      </c>
      <c r="H5" s="212"/>
      <c r="I5" s="213" t="s">
        <v>6</v>
      </c>
      <c r="J5" s="214"/>
      <c r="K5" s="215"/>
      <c r="L5" s="216"/>
      <c r="M5" s="217"/>
    </row>
    <row r="6" spans="1:18" s="18" customFormat="1" ht="74.25" customHeight="1" x14ac:dyDescent="0.2">
      <c r="A6" s="7" t="s">
        <v>7</v>
      </c>
      <c r="B6" s="8" t="s">
        <v>8</v>
      </c>
      <c r="C6" s="9" t="s">
        <v>9</v>
      </c>
      <c r="D6" s="10" t="s">
        <v>10</v>
      </c>
      <c r="E6" s="11" t="s">
        <v>11</v>
      </c>
      <c r="F6" s="12" t="s">
        <v>12</v>
      </c>
      <c r="G6" s="13" t="s">
        <v>11</v>
      </c>
      <c r="H6" s="14" t="s">
        <v>12</v>
      </c>
      <c r="I6" s="15" t="s">
        <v>11</v>
      </c>
      <c r="J6" s="16" t="s">
        <v>12</v>
      </c>
      <c r="K6" s="185" t="s">
        <v>13</v>
      </c>
      <c r="L6" s="186"/>
      <c r="M6" s="17"/>
      <c r="P6" s="187" t="s">
        <v>14</v>
      </c>
      <c r="Q6" s="187" t="s">
        <v>15</v>
      </c>
      <c r="R6" s="189" t="s">
        <v>16</v>
      </c>
    </row>
    <row r="7" spans="1:18" s="20" customFormat="1" ht="64.5" customHeight="1" x14ac:dyDescent="0.2">
      <c r="A7" s="191" t="s">
        <v>17</v>
      </c>
      <c r="B7" s="192"/>
      <c r="C7" s="193"/>
      <c r="D7" s="192"/>
      <c r="E7" s="194" t="s">
        <v>18</v>
      </c>
      <c r="F7" s="195"/>
      <c r="G7" s="195"/>
      <c r="H7" s="195"/>
      <c r="I7" s="195"/>
      <c r="J7" s="195"/>
      <c r="K7" s="19" t="s">
        <v>11</v>
      </c>
      <c r="L7" s="19" t="s">
        <v>19</v>
      </c>
      <c r="M7" s="196" t="s">
        <v>20</v>
      </c>
      <c r="N7" s="186"/>
      <c r="P7" s="188"/>
      <c r="Q7" s="188"/>
      <c r="R7" s="190"/>
    </row>
    <row r="8" spans="1:18" s="20" customFormat="1" ht="14.25" x14ac:dyDescent="0.2">
      <c r="A8" s="21" t="s">
        <v>21</v>
      </c>
      <c r="B8" s="178" t="s">
        <v>22</v>
      </c>
      <c r="C8" s="181" t="s">
        <v>23</v>
      </c>
      <c r="D8" s="168">
        <v>36</v>
      </c>
      <c r="E8" s="22">
        <v>24</v>
      </c>
      <c r="F8" s="22">
        <v>5</v>
      </c>
      <c r="G8" s="23"/>
      <c r="H8" s="23"/>
      <c r="I8" s="23"/>
      <c r="J8" s="23"/>
      <c r="K8" s="24">
        <f t="shared" ref="K8:L20" si="0">SUM(E8)</f>
        <v>24</v>
      </c>
      <c r="L8" s="24">
        <f t="shared" ref="L8" si="1">SUM(F8)</f>
        <v>5</v>
      </c>
      <c r="M8" s="24">
        <f t="shared" ref="M8:M42" si="2">SUM(K8,L8)</f>
        <v>29</v>
      </c>
      <c r="N8" s="25"/>
      <c r="O8" s="26"/>
      <c r="P8" s="27">
        <f t="shared" ref="P8:P42" si="3">(K8*100)/M8</f>
        <v>82.758620689655174</v>
      </c>
      <c r="Q8" s="27">
        <f t="shared" ref="Q8:Q42" si="4">(L8*100)/M8</f>
        <v>17.241379310344829</v>
      </c>
      <c r="R8" s="27">
        <f>(M8*100)/$D$8</f>
        <v>80.555555555555557</v>
      </c>
    </row>
    <row r="9" spans="1:18" s="20" customFormat="1" ht="28.5" x14ac:dyDescent="0.2">
      <c r="A9" s="21" t="s">
        <v>24</v>
      </c>
      <c r="B9" s="179"/>
      <c r="C9" s="182"/>
      <c r="D9" s="169"/>
      <c r="E9" s="22">
        <v>9</v>
      </c>
      <c r="F9" s="22">
        <v>17</v>
      </c>
      <c r="G9" s="23"/>
      <c r="H9" s="23"/>
      <c r="I9" s="23"/>
      <c r="J9" s="23"/>
      <c r="K9" s="24">
        <f t="shared" si="0"/>
        <v>9</v>
      </c>
      <c r="L9" s="24">
        <f t="shared" si="0"/>
        <v>17</v>
      </c>
      <c r="M9" s="24">
        <f t="shared" si="2"/>
        <v>26</v>
      </c>
      <c r="P9" s="27">
        <f t="shared" si="3"/>
        <v>34.615384615384613</v>
      </c>
      <c r="Q9" s="27">
        <f t="shared" si="4"/>
        <v>65.384615384615387</v>
      </c>
      <c r="R9" s="27">
        <f t="shared" ref="R9:R10" si="5">(M9*100)/$D$8</f>
        <v>72.222222222222229</v>
      </c>
    </row>
    <row r="10" spans="1:18" s="20" customFormat="1" ht="28.5" x14ac:dyDescent="0.2">
      <c r="A10" s="21" t="s">
        <v>25</v>
      </c>
      <c r="B10" s="179"/>
      <c r="C10" s="183"/>
      <c r="D10" s="170"/>
      <c r="E10" s="22">
        <v>2</v>
      </c>
      <c r="F10" s="22">
        <v>14</v>
      </c>
      <c r="G10" s="23"/>
      <c r="H10" s="23"/>
      <c r="I10" s="23"/>
      <c r="J10" s="23"/>
      <c r="K10" s="24">
        <f t="shared" si="0"/>
        <v>2</v>
      </c>
      <c r="L10" s="24">
        <f t="shared" si="0"/>
        <v>14</v>
      </c>
      <c r="M10" s="24">
        <f t="shared" si="2"/>
        <v>16</v>
      </c>
      <c r="P10" s="27">
        <f t="shared" si="3"/>
        <v>12.5</v>
      </c>
      <c r="Q10" s="27">
        <f t="shared" si="4"/>
        <v>87.5</v>
      </c>
      <c r="R10" s="27">
        <f t="shared" si="5"/>
        <v>44.444444444444443</v>
      </c>
    </row>
    <row r="11" spans="1:18" s="20" customFormat="1" ht="28.5" x14ac:dyDescent="0.2">
      <c r="A11" s="28" t="s">
        <v>26</v>
      </c>
      <c r="B11" s="179"/>
      <c r="C11" s="181" t="s">
        <v>27</v>
      </c>
      <c r="D11" s="168">
        <v>34</v>
      </c>
      <c r="E11" s="22">
        <v>10</v>
      </c>
      <c r="F11" s="22">
        <v>18</v>
      </c>
      <c r="G11" s="23"/>
      <c r="H11" s="23"/>
      <c r="I11" s="23"/>
      <c r="J11" s="23"/>
      <c r="K11" s="24">
        <f t="shared" si="0"/>
        <v>10</v>
      </c>
      <c r="L11" s="24">
        <f t="shared" si="0"/>
        <v>18</v>
      </c>
      <c r="M11" s="24">
        <f t="shared" si="2"/>
        <v>28</v>
      </c>
      <c r="P11" s="27">
        <f t="shared" si="3"/>
        <v>35.714285714285715</v>
      </c>
      <c r="Q11" s="27">
        <f t="shared" si="4"/>
        <v>64.285714285714292</v>
      </c>
      <c r="R11" s="27">
        <f>(M11*100)/$D$11</f>
        <v>82.352941176470594</v>
      </c>
    </row>
    <row r="12" spans="1:18" s="20" customFormat="1" ht="28.5" x14ac:dyDescent="0.2">
      <c r="A12" s="28" t="s">
        <v>28</v>
      </c>
      <c r="B12" s="179"/>
      <c r="C12" s="182"/>
      <c r="D12" s="169"/>
      <c r="E12" s="22">
        <v>11</v>
      </c>
      <c r="F12" s="22">
        <v>8</v>
      </c>
      <c r="G12" s="23"/>
      <c r="H12" s="23"/>
      <c r="I12" s="23"/>
      <c r="J12" s="23"/>
      <c r="K12" s="24">
        <f t="shared" si="0"/>
        <v>11</v>
      </c>
      <c r="L12" s="24">
        <f t="shared" si="0"/>
        <v>8</v>
      </c>
      <c r="M12" s="24">
        <f t="shared" si="2"/>
        <v>19</v>
      </c>
      <c r="P12" s="27">
        <f t="shared" si="3"/>
        <v>57.89473684210526</v>
      </c>
      <c r="Q12" s="27">
        <f t="shared" si="4"/>
        <v>42.10526315789474</v>
      </c>
      <c r="R12" s="27">
        <f t="shared" ref="R12:R13" si="6">(M12*100)/$D$11</f>
        <v>55.882352941176471</v>
      </c>
    </row>
    <row r="13" spans="1:18" s="20" customFormat="1" ht="14.25" x14ac:dyDescent="0.2">
      <c r="A13" s="29" t="s">
        <v>29</v>
      </c>
      <c r="B13" s="179"/>
      <c r="C13" s="183"/>
      <c r="D13" s="170"/>
      <c r="E13" s="22">
        <v>9</v>
      </c>
      <c r="F13" s="22">
        <v>5</v>
      </c>
      <c r="G13" s="23"/>
      <c r="H13" s="23"/>
      <c r="I13" s="23"/>
      <c r="J13" s="23"/>
      <c r="K13" s="24">
        <f t="shared" si="0"/>
        <v>9</v>
      </c>
      <c r="L13" s="24">
        <f t="shared" ref="L13" si="7">SUM(F13)</f>
        <v>5</v>
      </c>
      <c r="M13" s="24">
        <f t="shared" si="2"/>
        <v>14</v>
      </c>
      <c r="P13" s="27">
        <f t="shared" si="3"/>
        <v>64.285714285714292</v>
      </c>
      <c r="Q13" s="27">
        <f t="shared" si="4"/>
        <v>35.714285714285715</v>
      </c>
      <c r="R13" s="27">
        <f t="shared" si="6"/>
        <v>41.176470588235297</v>
      </c>
    </row>
    <row r="14" spans="1:18" s="20" customFormat="1" ht="14.25" x14ac:dyDescent="0.2">
      <c r="A14" s="30" t="s">
        <v>30</v>
      </c>
      <c r="B14" s="179"/>
      <c r="C14" s="184" t="s">
        <v>31</v>
      </c>
      <c r="D14" s="168">
        <v>28</v>
      </c>
      <c r="E14" s="22">
        <v>3</v>
      </c>
      <c r="F14" s="22">
        <v>12</v>
      </c>
      <c r="G14" s="23"/>
      <c r="H14" s="23"/>
      <c r="I14" s="23"/>
      <c r="J14" s="23"/>
      <c r="K14" s="24">
        <f t="shared" si="0"/>
        <v>3</v>
      </c>
      <c r="L14" s="24">
        <f t="shared" si="0"/>
        <v>12</v>
      </c>
      <c r="M14" s="24">
        <f t="shared" si="2"/>
        <v>15</v>
      </c>
      <c r="P14" s="27">
        <f t="shared" si="3"/>
        <v>20</v>
      </c>
      <c r="Q14" s="27">
        <f t="shared" si="4"/>
        <v>80</v>
      </c>
      <c r="R14" s="27">
        <f>(M14*100)/$D$14</f>
        <v>53.571428571428569</v>
      </c>
    </row>
    <row r="15" spans="1:18" s="20" customFormat="1" ht="14.25" x14ac:dyDescent="0.2">
      <c r="A15" s="30" t="s">
        <v>32</v>
      </c>
      <c r="B15" s="179"/>
      <c r="C15" s="184"/>
      <c r="D15" s="170"/>
      <c r="E15" s="22">
        <v>7</v>
      </c>
      <c r="F15" s="22">
        <v>10</v>
      </c>
      <c r="G15" s="23"/>
      <c r="H15" s="23"/>
      <c r="I15" s="23"/>
      <c r="J15" s="23"/>
      <c r="K15" s="24">
        <f t="shared" si="0"/>
        <v>7</v>
      </c>
      <c r="L15" s="24">
        <f t="shared" si="0"/>
        <v>10</v>
      </c>
      <c r="M15" s="24">
        <f t="shared" si="2"/>
        <v>17</v>
      </c>
      <c r="P15" s="27">
        <f t="shared" si="3"/>
        <v>41.176470588235297</v>
      </c>
      <c r="Q15" s="27">
        <f t="shared" si="4"/>
        <v>58.823529411764703</v>
      </c>
      <c r="R15" s="27">
        <f>(M15*100)/$D$14</f>
        <v>60.714285714285715</v>
      </c>
    </row>
    <row r="16" spans="1:18" s="20" customFormat="1" ht="14.25" x14ac:dyDescent="0.2">
      <c r="A16" s="29" t="s">
        <v>33</v>
      </c>
      <c r="B16" s="179"/>
      <c r="C16" s="181" t="s">
        <v>34</v>
      </c>
      <c r="D16" s="168">
        <v>18</v>
      </c>
      <c r="E16" s="22">
        <v>3</v>
      </c>
      <c r="F16" s="22">
        <v>6</v>
      </c>
      <c r="G16" s="23"/>
      <c r="H16" s="23"/>
      <c r="I16" s="23"/>
      <c r="J16" s="23"/>
      <c r="K16" s="24">
        <f t="shared" si="0"/>
        <v>3</v>
      </c>
      <c r="L16" s="24">
        <f t="shared" ref="L16:L20" si="8">SUM(F16)</f>
        <v>6</v>
      </c>
      <c r="M16" s="24">
        <f t="shared" si="2"/>
        <v>9</v>
      </c>
      <c r="P16" s="27">
        <f t="shared" si="3"/>
        <v>33.333333333333336</v>
      </c>
      <c r="Q16" s="27">
        <f t="shared" si="4"/>
        <v>66.666666666666671</v>
      </c>
      <c r="R16" s="27">
        <f>(M16*100)/$D$16</f>
        <v>50</v>
      </c>
    </row>
    <row r="17" spans="1:22" s="20" customFormat="1" ht="14.25" x14ac:dyDescent="0.2">
      <c r="A17" s="29" t="s">
        <v>35</v>
      </c>
      <c r="B17" s="179"/>
      <c r="C17" s="182"/>
      <c r="D17" s="169"/>
      <c r="E17" s="22">
        <v>1</v>
      </c>
      <c r="F17" s="22">
        <v>5</v>
      </c>
      <c r="G17" s="23"/>
      <c r="H17" s="23"/>
      <c r="I17" s="23"/>
      <c r="J17" s="23"/>
      <c r="K17" s="24">
        <f t="shared" si="0"/>
        <v>1</v>
      </c>
      <c r="L17" s="24">
        <f t="shared" si="8"/>
        <v>5</v>
      </c>
      <c r="M17" s="24">
        <f t="shared" si="2"/>
        <v>6</v>
      </c>
      <c r="P17" s="27">
        <f t="shared" si="3"/>
        <v>16.666666666666668</v>
      </c>
      <c r="Q17" s="27">
        <f t="shared" si="4"/>
        <v>83.333333333333329</v>
      </c>
      <c r="R17" s="27">
        <f t="shared" ref="R17:R20" si="9">(M17*100)/$D$16</f>
        <v>33.333333333333336</v>
      </c>
    </row>
    <row r="18" spans="1:22" s="20" customFormat="1" ht="28.5" x14ac:dyDescent="0.2">
      <c r="A18" s="29" t="s">
        <v>36</v>
      </c>
      <c r="B18" s="179"/>
      <c r="C18" s="182"/>
      <c r="D18" s="169"/>
      <c r="E18" s="22">
        <v>3</v>
      </c>
      <c r="F18" s="22">
        <v>5</v>
      </c>
      <c r="G18" s="23"/>
      <c r="H18" s="23"/>
      <c r="I18" s="23"/>
      <c r="J18" s="23"/>
      <c r="K18" s="24">
        <f t="shared" si="0"/>
        <v>3</v>
      </c>
      <c r="L18" s="24">
        <f t="shared" si="8"/>
        <v>5</v>
      </c>
      <c r="M18" s="24">
        <f t="shared" si="2"/>
        <v>8</v>
      </c>
      <c r="P18" s="27">
        <f t="shared" si="3"/>
        <v>37.5</v>
      </c>
      <c r="Q18" s="27">
        <f t="shared" si="4"/>
        <v>62.5</v>
      </c>
      <c r="R18" s="27">
        <f t="shared" si="9"/>
        <v>44.444444444444443</v>
      </c>
    </row>
    <row r="19" spans="1:22" s="20" customFormat="1" ht="14.25" x14ac:dyDescent="0.2">
      <c r="A19" s="29" t="s">
        <v>37</v>
      </c>
      <c r="B19" s="179"/>
      <c r="C19" s="182"/>
      <c r="D19" s="169"/>
      <c r="E19" s="22">
        <v>5</v>
      </c>
      <c r="F19" s="22">
        <v>7</v>
      </c>
      <c r="G19" s="23"/>
      <c r="H19" s="23"/>
      <c r="I19" s="23"/>
      <c r="J19" s="23"/>
      <c r="K19" s="24">
        <f t="shared" si="0"/>
        <v>5</v>
      </c>
      <c r="L19" s="24">
        <f t="shared" si="8"/>
        <v>7</v>
      </c>
      <c r="M19" s="24">
        <f t="shared" si="2"/>
        <v>12</v>
      </c>
      <c r="P19" s="27">
        <f t="shared" si="3"/>
        <v>41.666666666666664</v>
      </c>
      <c r="Q19" s="27">
        <f t="shared" si="4"/>
        <v>58.333333333333336</v>
      </c>
      <c r="R19" s="27">
        <f t="shared" si="9"/>
        <v>66.666666666666671</v>
      </c>
    </row>
    <row r="20" spans="1:22" s="20" customFormat="1" ht="14.25" x14ac:dyDescent="0.2">
      <c r="A20" s="29" t="s">
        <v>38</v>
      </c>
      <c r="B20" s="180"/>
      <c r="C20" s="183"/>
      <c r="D20" s="170"/>
      <c r="E20" s="22">
        <v>2</v>
      </c>
      <c r="F20" s="22">
        <v>1</v>
      </c>
      <c r="G20" s="23"/>
      <c r="H20" s="23"/>
      <c r="I20" s="23"/>
      <c r="J20" s="23"/>
      <c r="K20" s="24">
        <f t="shared" si="0"/>
        <v>2</v>
      </c>
      <c r="L20" s="24">
        <f t="shared" si="8"/>
        <v>1</v>
      </c>
      <c r="M20" s="24">
        <f t="shared" si="2"/>
        <v>3</v>
      </c>
      <c r="P20" s="27">
        <f t="shared" si="3"/>
        <v>66.666666666666671</v>
      </c>
      <c r="Q20" s="27">
        <f t="shared" si="4"/>
        <v>33.333333333333336</v>
      </c>
      <c r="R20" s="27">
        <f t="shared" si="9"/>
        <v>16.666666666666668</v>
      </c>
    </row>
    <row r="21" spans="1:22" s="20" customFormat="1" ht="14.25" x14ac:dyDescent="0.2">
      <c r="A21" s="31" t="s">
        <v>39</v>
      </c>
      <c r="B21" s="172" t="s">
        <v>40</v>
      </c>
      <c r="C21" s="172" t="s">
        <v>23</v>
      </c>
      <c r="D21" s="168">
        <v>36</v>
      </c>
      <c r="E21" s="32"/>
      <c r="F21" s="32"/>
      <c r="G21" s="22">
        <v>3</v>
      </c>
      <c r="H21" s="22">
        <v>2</v>
      </c>
      <c r="I21" s="32"/>
      <c r="J21" s="32"/>
      <c r="K21" s="24">
        <f t="shared" ref="K21:K29" si="10">SUM(G21)</f>
        <v>3</v>
      </c>
      <c r="L21" s="24">
        <f t="shared" ref="L21:L29" si="11">SUM(H21)</f>
        <v>2</v>
      </c>
      <c r="M21" s="24">
        <f t="shared" si="2"/>
        <v>5</v>
      </c>
      <c r="P21" s="27">
        <f t="shared" si="3"/>
        <v>60</v>
      </c>
      <c r="Q21" s="27">
        <f t="shared" si="4"/>
        <v>40</v>
      </c>
      <c r="R21" s="27">
        <f>(M21*100)/$D$21</f>
        <v>13.888888888888889</v>
      </c>
      <c r="V21" s="29"/>
    </row>
    <row r="22" spans="1:22" s="20" customFormat="1" ht="14.25" x14ac:dyDescent="0.2">
      <c r="A22" s="31" t="s">
        <v>41</v>
      </c>
      <c r="B22" s="173"/>
      <c r="C22" s="173"/>
      <c r="D22" s="169"/>
      <c r="E22" s="32"/>
      <c r="F22" s="32"/>
      <c r="G22" s="22">
        <v>6</v>
      </c>
      <c r="H22" s="22">
        <v>13</v>
      </c>
      <c r="I22" s="32"/>
      <c r="J22" s="32"/>
      <c r="K22" s="24">
        <f>SUM(G22)</f>
        <v>6</v>
      </c>
      <c r="L22" s="24">
        <f>SUM(H22)</f>
        <v>13</v>
      </c>
      <c r="M22" s="24">
        <f>SUM(K22,L22)</f>
        <v>19</v>
      </c>
      <c r="P22" s="27">
        <f>(K22*100)/M22</f>
        <v>31.578947368421051</v>
      </c>
      <c r="Q22" s="27">
        <f>(L22*100)/M22</f>
        <v>68.421052631578945</v>
      </c>
      <c r="R22" s="27">
        <f>(M22*100)/$D$21</f>
        <v>52.777777777777779</v>
      </c>
      <c r="V22" s="29"/>
    </row>
    <row r="23" spans="1:22" s="20" customFormat="1" ht="14.25" x14ac:dyDescent="0.2">
      <c r="A23" s="31" t="s">
        <v>42</v>
      </c>
      <c r="B23" s="173"/>
      <c r="C23" s="173"/>
      <c r="D23" s="169"/>
      <c r="E23" s="32"/>
      <c r="F23" s="32"/>
      <c r="G23" s="22">
        <v>15</v>
      </c>
      <c r="H23" s="22">
        <v>15</v>
      </c>
      <c r="I23" s="32"/>
      <c r="J23" s="32"/>
      <c r="K23" s="24">
        <f>SUM(G23)</f>
        <v>15</v>
      </c>
      <c r="L23" s="24">
        <f>SUM(H23)</f>
        <v>15</v>
      </c>
      <c r="M23" s="24">
        <f>SUM(K23,L23)</f>
        <v>30</v>
      </c>
      <c r="P23" s="27">
        <f>(K23*100)/M23</f>
        <v>50</v>
      </c>
      <c r="Q23" s="27">
        <f>(L23*100)/M23</f>
        <v>50</v>
      </c>
      <c r="R23" s="27">
        <f>(M23*100)/$D$21</f>
        <v>83.333333333333329</v>
      </c>
      <c r="V23" s="33"/>
    </row>
    <row r="24" spans="1:22" s="20" customFormat="1" ht="14.25" x14ac:dyDescent="0.2">
      <c r="A24" s="31" t="s">
        <v>43</v>
      </c>
      <c r="B24" s="173"/>
      <c r="C24" s="174"/>
      <c r="D24" s="170"/>
      <c r="E24" s="32"/>
      <c r="F24" s="32"/>
      <c r="G24" s="22">
        <v>20</v>
      </c>
      <c r="H24" s="22">
        <v>9</v>
      </c>
      <c r="I24" s="32"/>
      <c r="J24" s="32"/>
      <c r="K24" s="24">
        <f t="shared" si="10"/>
        <v>20</v>
      </c>
      <c r="L24" s="24">
        <f t="shared" si="11"/>
        <v>9</v>
      </c>
      <c r="M24" s="24">
        <f t="shared" si="2"/>
        <v>29</v>
      </c>
      <c r="P24" s="27">
        <f t="shared" si="3"/>
        <v>68.965517241379317</v>
      </c>
      <c r="Q24" s="27">
        <f t="shared" si="4"/>
        <v>31.03448275862069</v>
      </c>
      <c r="R24" s="27">
        <f>(M24*100)/$D$21</f>
        <v>80.555555555555557</v>
      </c>
    </row>
    <row r="25" spans="1:22" ht="14.25" x14ac:dyDescent="0.2">
      <c r="A25" s="31" t="s">
        <v>41</v>
      </c>
      <c r="B25" s="173"/>
      <c r="C25" s="175" t="s">
        <v>27</v>
      </c>
      <c r="D25" s="168">
        <v>34</v>
      </c>
      <c r="E25" s="32"/>
      <c r="F25" s="32"/>
      <c r="G25" s="22">
        <v>5</v>
      </c>
      <c r="H25" s="22">
        <v>23</v>
      </c>
      <c r="I25" s="32"/>
      <c r="J25" s="32"/>
      <c r="K25" s="24">
        <f t="shared" si="10"/>
        <v>5</v>
      </c>
      <c r="L25" s="24">
        <f t="shared" si="11"/>
        <v>23</v>
      </c>
      <c r="M25" s="24">
        <f t="shared" si="2"/>
        <v>28</v>
      </c>
      <c r="P25" s="27">
        <f t="shared" si="3"/>
        <v>17.857142857142858</v>
      </c>
      <c r="Q25" s="27">
        <f t="shared" si="4"/>
        <v>82.142857142857139</v>
      </c>
      <c r="R25" s="27">
        <f>(M25*100)/$D$25</f>
        <v>82.352941176470594</v>
      </c>
    </row>
    <row r="26" spans="1:22" ht="14.25" x14ac:dyDescent="0.2">
      <c r="A26" s="31" t="s">
        <v>44</v>
      </c>
      <c r="B26" s="173"/>
      <c r="C26" s="176"/>
      <c r="D26" s="170"/>
      <c r="E26" s="32"/>
      <c r="F26" s="32"/>
      <c r="G26" s="22">
        <v>8</v>
      </c>
      <c r="H26" s="22">
        <v>16</v>
      </c>
      <c r="I26" s="32"/>
      <c r="J26" s="32"/>
      <c r="K26" s="24">
        <f t="shared" si="10"/>
        <v>8</v>
      </c>
      <c r="L26" s="24">
        <f t="shared" si="11"/>
        <v>16</v>
      </c>
      <c r="M26" s="24">
        <f t="shared" si="2"/>
        <v>24</v>
      </c>
      <c r="P26" s="27">
        <f t="shared" si="3"/>
        <v>33.333333333333336</v>
      </c>
      <c r="Q26" s="27">
        <f t="shared" si="4"/>
        <v>66.666666666666671</v>
      </c>
      <c r="R26" s="27">
        <f>(M26*100)/$D$25</f>
        <v>70.588235294117652</v>
      </c>
    </row>
    <row r="27" spans="1:22" ht="14.25" x14ac:dyDescent="0.2">
      <c r="A27" s="31" t="s">
        <v>45</v>
      </c>
      <c r="B27" s="173"/>
      <c r="C27" s="175" t="s">
        <v>34</v>
      </c>
      <c r="D27" s="168">
        <v>18</v>
      </c>
      <c r="E27" s="32"/>
      <c r="F27" s="32"/>
      <c r="G27" s="22">
        <v>1</v>
      </c>
      <c r="H27" s="22">
        <v>10</v>
      </c>
      <c r="I27" s="32"/>
      <c r="J27" s="32"/>
      <c r="K27" s="24">
        <f t="shared" si="10"/>
        <v>1</v>
      </c>
      <c r="L27" s="24">
        <f t="shared" si="11"/>
        <v>10</v>
      </c>
      <c r="M27" s="24">
        <f t="shared" si="2"/>
        <v>11</v>
      </c>
      <c r="P27" s="27">
        <f t="shared" si="3"/>
        <v>9.0909090909090917</v>
      </c>
      <c r="Q27" s="27">
        <f t="shared" si="4"/>
        <v>90.909090909090907</v>
      </c>
      <c r="R27" s="27">
        <f>(M27*100)/$D$27</f>
        <v>61.111111111111114</v>
      </c>
    </row>
    <row r="28" spans="1:22" ht="14.25" x14ac:dyDescent="0.2">
      <c r="A28" s="31" t="s">
        <v>46</v>
      </c>
      <c r="B28" s="173"/>
      <c r="C28" s="177"/>
      <c r="D28" s="169"/>
      <c r="E28" s="32"/>
      <c r="F28" s="32"/>
      <c r="G28" s="22">
        <v>6</v>
      </c>
      <c r="H28" s="22">
        <v>5</v>
      </c>
      <c r="I28" s="32"/>
      <c r="J28" s="32"/>
      <c r="K28" s="24">
        <f t="shared" si="10"/>
        <v>6</v>
      </c>
      <c r="L28" s="24">
        <f t="shared" si="11"/>
        <v>5</v>
      </c>
      <c r="M28" s="24">
        <f t="shared" si="2"/>
        <v>11</v>
      </c>
      <c r="P28" s="27">
        <f t="shared" si="3"/>
        <v>54.545454545454547</v>
      </c>
      <c r="Q28" s="27">
        <f t="shared" si="4"/>
        <v>45.454545454545453</v>
      </c>
      <c r="R28" s="27">
        <f t="shared" ref="R28:R29" si="12">(M28*100)/$D$27</f>
        <v>61.111111111111114</v>
      </c>
    </row>
    <row r="29" spans="1:22" ht="28.5" x14ac:dyDescent="0.2">
      <c r="A29" s="34" t="s">
        <v>47</v>
      </c>
      <c r="B29" s="174"/>
      <c r="C29" s="176"/>
      <c r="D29" s="170"/>
      <c r="E29" s="32"/>
      <c r="F29" s="32"/>
      <c r="G29" s="22">
        <v>5</v>
      </c>
      <c r="H29" s="22">
        <v>8</v>
      </c>
      <c r="I29" s="32"/>
      <c r="J29" s="32"/>
      <c r="K29" s="24">
        <f t="shared" si="10"/>
        <v>5</v>
      </c>
      <c r="L29" s="24">
        <f t="shared" si="11"/>
        <v>8</v>
      </c>
      <c r="M29" s="24">
        <f t="shared" si="2"/>
        <v>13</v>
      </c>
      <c r="P29" s="27">
        <f t="shared" si="3"/>
        <v>38.46153846153846</v>
      </c>
      <c r="Q29" s="27">
        <f t="shared" si="4"/>
        <v>61.53846153846154</v>
      </c>
      <c r="R29" s="27">
        <f t="shared" si="12"/>
        <v>72.222222222222229</v>
      </c>
    </row>
    <row r="30" spans="1:22" ht="14.25" x14ac:dyDescent="0.2">
      <c r="A30" s="29" t="s">
        <v>48</v>
      </c>
      <c r="B30" s="165" t="s">
        <v>49</v>
      </c>
      <c r="C30" s="165" t="s">
        <v>50</v>
      </c>
      <c r="D30" s="168">
        <v>36</v>
      </c>
      <c r="E30" s="32"/>
      <c r="F30" s="32"/>
      <c r="G30" s="32"/>
      <c r="H30" s="32"/>
      <c r="I30" s="22">
        <v>13</v>
      </c>
      <c r="J30" s="22">
        <v>12</v>
      </c>
      <c r="K30" s="24">
        <f t="shared" ref="K30:L42" si="13">SUM(I30)</f>
        <v>13</v>
      </c>
      <c r="L30" s="24">
        <f t="shared" si="13"/>
        <v>12</v>
      </c>
      <c r="M30" s="24">
        <f t="shared" si="2"/>
        <v>25</v>
      </c>
      <c r="P30" s="27">
        <f t="shared" si="3"/>
        <v>52</v>
      </c>
      <c r="Q30" s="27">
        <f t="shared" si="4"/>
        <v>48</v>
      </c>
      <c r="R30" s="27">
        <f>(M30*100)/D30</f>
        <v>69.444444444444443</v>
      </c>
    </row>
    <row r="31" spans="1:22" ht="42.75" x14ac:dyDescent="0.2">
      <c r="A31" s="33" t="s">
        <v>51</v>
      </c>
      <c r="B31" s="166"/>
      <c r="C31" s="166"/>
      <c r="D31" s="169"/>
      <c r="E31" s="32"/>
      <c r="F31" s="32"/>
      <c r="G31" s="32"/>
      <c r="H31" s="32"/>
      <c r="I31" s="22">
        <v>12</v>
      </c>
      <c r="J31" s="22">
        <v>8</v>
      </c>
      <c r="K31" s="24">
        <f t="shared" si="13"/>
        <v>12</v>
      </c>
      <c r="L31" s="24">
        <f t="shared" ref="L31:L42" si="14">SUM(J31)</f>
        <v>8</v>
      </c>
      <c r="M31" s="24">
        <f t="shared" si="2"/>
        <v>20</v>
      </c>
      <c r="P31" s="27">
        <f t="shared" si="3"/>
        <v>60</v>
      </c>
      <c r="Q31" s="27">
        <f t="shared" si="4"/>
        <v>40</v>
      </c>
      <c r="R31" s="27">
        <f>(M31*100)/D30</f>
        <v>55.555555555555557</v>
      </c>
    </row>
    <row r="32" spans="1:22" ht="14.25" x14ac:dyDescent="0.2">
      <c r="A32" s="33" t="s">
        <v>52</v>
      </c>
      <c r="B32" s="166"/>
      <c r="C32" s="166"/>
      <c r="D32" s="169"/>
      <c r="E32" s="32"/>
      <c r="F32" s="32"/>
      <c r="G32" s="32"/>
      <c r="H32" s="32"/>
      <c r="I32" s="22">
        <v>10</v>
      </c>
      <c r="J32" s="22">
        <v>12</v>
      </c>
      <c r="K32" s="24">
        <f t="shared" si="13"/>
        <v>10</v>
      </c>
      <c r="L32" s="24">
        <f t="shared" si="14"/>
        <v>12</v>
      </c>
      <c r="M32" s="24">
        <f t="shared" si="2"/>
        <v>22</v>
      </c>
      <c r="P32" s="27">
        <f t="shared" si="3"/>
        <v>45.454545454545453</v>
      </c>
      <c r="Q32" s="27">
        <f t="shared" si="4"/>
        <v>54.545454545454547</v>
      </c>
      <c r="R32" s="27">
        <f>(M32*100)/D30</f>
        <v>61.111111111111114</v>
      </c>
    </row>
    <row r="33" spans="1:18" ht="28.5" x14ac:dyDescent="0.2">
      <c r="A33" s="33" t="s">
        <v>53</v>
      </c>
      <c r="B33" s="166"/>
      <c r="C33" s="167"/>
      <c r="D33" s="170"/>
      <c r="E33" s="32"/>
      <c r="F33" s="32"/>
      <c r="G33" s="32"/>
      <c r="H33" s="32"/>
      <c r="I33" s="22">
        <v>1</v>
      </c>
      <c r="J33" s="22">
        <v>11</v>
      </c>
      <c r="K33" s="24">
        <f t="shared" si="13"/>
        <v>1</v>
      </c>
      <c r="L33" s="24">
        <f t="shared" si="14"/>
        <v>11</v>
      </c>
      <c r="M33" s="24">
        <f t="shared" si="2"/>
        <v>12</v>
      </c>
      <c r="P33" s="27">
        <f t="shared" si="3"/>
        <v>8.3333333333333339</v>
      </c>
      <c r="Q33" s="27">
        <f t="shared" si="4"/>
        <v>91.666666666666671</v>
      </c>
      <c r="R33" s="27">
        <f>(M33*100)/D30</f>
        <v>33.333333333333336</v>
      </c>
    </row>
    <row r="34" spans="1:18" ht="14.25" x14ac:dyDescent="0.2">
      <c r="A34" s="30" t="s">
        <v>54</v>
      </c>
      <c r="B34" s="166"/>
      <c r="C34" s="171" t="s">
        <v>27</v>
      </c>
      <c r="D34" s="168">
        <v>34</v>
      </c>
      <c r="E34" s="32"/>
      <c r="F34" s="32"/>
      <c r="G34" s="32"/>
      <c r="H34" s="32"/>
      <c r="I34" s="22">
        <v>10</v>
      </c>
      <c r="J34" s="22">
        <v>4</v>
      </c>
      <c r="K34" s="24">
        <f t="shared" si="13"/>
        <v>10</v>
      </c>
      <c r="L34" s="24">
        <f t="shared" si="14"/>
        <v>4</v>
      </c>
      <c r="M34" s="24">
        <f t="shared" si="2"/>
        <v>14</v>
      </c>
      <c r="P34" s="27">
        <f t="shared" si="3"/>
        <v>71.428571428571431</v>
      </c>
      <c r="Q34" s="27">
        <f t="shared" si="4"/>
        <v>28.571428571428573</v>
      </c>
      <c r="R34" s="27">
        <f t="shared" ref="R34:R38" si="15">(M34*100)/$D$34</f>
        <v>41.176470588235297</v>
      </c>
    </row>
    <row r="35" spans="1:18" ht="28.5" x14ac:dyDescent="0.2">
      <c r="A35" s="30" t="s">
        <v>55</v>
      </c>
      <c r="B35" s="166"/>
      <c r="C35" s="171"/>
      <c r="D35" s="169"/>
      <c r="E35" s="32"/>
      <c r="F35" s="32"/>
      <c r="G35" s="32"/>
      <c r="H35" s="32"/>
      <c r="I35" s="22">
        <v>5</v>
      </c>
      <c r="J35" s="22">
        <v>9</v>
      </c>
      <c r="K35" s="24">
        <f t="shared" si="13"/>
        <v>5</v>
      </c>
      <c r="L35" s="24">
        <f t="shared" si="14"/>
        <v>9</v>
      </c>
      <c r="M35" s="24">
        <f t="shared" si="2"/>
        <v>14</v>
      </c>
      <c r="P35" s="27">
        <f t="shared" si="3"/>
        <v>35.714285714285715</v>
      </c>
      <c r="Q35" s="27">
        <f t="shared" si="4"/>
        <v>64.285714285714292</v>
      </c>
      <c r="R35" s="27">
        <f t="shared" si="15"/>
        <v>41.176470588235297</v>
      </c>
    </row>
    <row r="36" spans="1:18" ht="28.5" x14ac:dyDescent="0.2">
      <c r="A36" s="29" t="s">
        <v>56</v>
      </c>
      <c r="B36" s="166"/>
      <c r="C36" s="171"/>
      <c r="D36" s="169"/>
      <c r="E36" s="32"/>
      <c r="F36" s="32"/>
      <c r="G36" s="32"/>
      <c r="H36" s="32"/>
      <c r="I36" s="22">
        <v>12</v>
      </c>
      <c r="J36" s="22">
        <v>15</v>
      </c>
      <c r="K36" s="24">
        <f t="shared" si="13"/>
        <v>12</v>
      </c>
      <c r="L36" s="24">
        <f t="shared" si="14"/>
        <v>15</v>
      </c>
      <c r="M36" s="24">
        <f t="shared" si="2"/>
        <v>27</v>
      </c>
      <c r="P36" s="27">
        <f t="shared" si="3"/>
        <v>44.444444444444443</v>
      </c>
      <c r="Q36" s="27">
        <f t="shared" si="4"/>
        <v>55.555555555555557</v>
      </c>
      <c r="R36" s="27">
        <f t="shared" si="15"/>
        <v>79.411764705882348</v>
      </c>
    </row>
    <row r="37" spans="1:18" ht="14.25" x14ac:dyDescent="0.2">
      <c r="A37" s="29" t="s">
        <v>57</v>
      </c>
      <c r="B37" s="166"/>
      <c r="C37" s="171"/>
      <c r="D37" s="169"/>
      <c r="E37" s="32"/>
      <c r="F37" s="32"/>
      <c r="G37" s="32"/>
      <c r="H37" s="32"/>
      <c r="I37" s="22">
        <v>2</v>
      </c>
      <c r="J37" s="22">
        <v>16</v>
      </c>
      <c r="K37" s="24">
        <f t="shared" si="13"/>
        <v>2</v>
      </c>
      <c r="L37" s="24">
        <f t="shared" si="14"/>
        <v>16</v>
      </c>
      <c r="M37" s="24">
        <f t="shared" si="2"/>
        <v>18</v>
      </c>
      <c r="P37" s="27">
        <f t="shared" si="3"/>
        <v>11.111111111111111</v>
      </c>
      <c r="Q37" s="27">
        <f t="shared" si="4"/>
        <v>88.888888888888886</v>
      </c>
      <c r="R37" s="27">
        <f t="shared" si="15"/>
        <v>52.941176470588232</v>
      </c>
    </row>
    <row r="38" spans="1:18" ht="14.25" x14ac:dyDescent="0.2">
      <c r="A38" s="29" t="s">
        <v>58</v>
      </c>
      <c r="B38" s="166"/>
      <c r="C38" s="171"/>
      <c r="D38" s="170"/>
      <c r="E38" s="32"/>
      <c r="F38" s="32"/>
      <c r="G38" s="32"/>
      <c r="H38" s="32"/>
      <c r="I38" s="22">
        <v>1</v>
      </c>
      <c r="J38" s="22">
        <v>5</v>
      </c>
      <c r="K38" s="24">
        <f t="shared" si="13"/>
        <v>1</v>
      </c>
      <c r="L38" s="24">
        <f t="shared" si="14"/>
        <v>5</v>
      </c>
      <c r="M38" s="24">
        <f t="shared" si="2"/>
        <v>6</v>
      </c>
      <c r="P38" s="27">
        <f t="shared" si="3"/>
        <v>16.666666666666668</v>
      </c>
      <c r="Q38" s="27">
        <f t="shared" si="4"/>
        <v>83.333333333333329</v>
      </c>
      <c r="R38" s="27">
        <f t="shared" si="15"/>
        <v>17.647058823529413</v>
      </c>
    </row>
    <row r="39" spans="1:18" ht="28.5" x14ac:dyDescent="0.2">
      <c r="A39" s="35" t="s">
        <v>59</v>
      </c>
      <c r="B39" s="166"/>
      <c r="C39" s="171" t="s">
        <v>60</v>
      </c>
      <c r="D39" s="168">
        <v>28</v>
      </c>
      <c r="E39" s="32"/>
      <c r="F39" s="32"/>
      <c r="G39" s="32"/>
      <c r="H39" s="32"/>
      <c r="I39" s="22">
        <v>11</v>
      </c>
      <c r="J39" s="22">
        <v>9</v>
      </c>
      <c r="K39" s="24">
        <f t="shared" si="13"/>
        <v>11</v>
      </c>
      <c r="L39" s="24">
        <f t="shared" si="14"/>
        <v>9</v>
      </c>
      <c r="M39" s="24">
        <f t="shared" si="2"/>
        <v>20</v>
      </c>
      <c r="P39" s="27">
        <f t="shared" si="3"/>
        <v>55</v>
      </c>
      <c r="Q39" s="27">
        <f t="shared" si="4"/>
        <v>45</v>
      </c>
      <c r="R39" s="27">
        <f>(M39*100)/$D$39</f>
        <v>71.428571428571431</v>
      </c>
    </row>
    <row r="40" spans="1:18" ht="14.25" x14ac:dyDescent="0.2">
      <c r="A40" s="28" t="s">
        <v>61</v>
      </c>
      <c r="B40" s="166"/>
      <c r="C40" s="171"/>
      <c r="D40" s="170"/>
      <c r="E40" s="32"/>
      <c r="F40" s="32"/>
      <c r="G40" s="32"/>
      <c r="H40" s="32"/>
      <c r="I40" s="22">
        <v>0</v>
      </c>
      <c r="J40" s="22">
        <v>0</v>
      </c>
      <c r="K40" s="24">
        <f t="shared" si="13"/>
        <v>0</v>
      </c>
      <c r="L40" s="24">
        <f t="shared" si="14"/>
        <v>0</v>
      </c>
      <c r="M40" s="24">
        <f t="shared" si="2"/>
        <v>0</v>
      </c>
      <c r="P40" s="27">
        <v>0</v>
      </c>
      <c r="Q40" s="27">
        <v>0</v>
      </c>
      <c r="R40" s="27">
        <f>(M40*100)/$D$39</f>
        <v>0</v>
      </c>
    </row>
    <row r="41" spans="1:18" ht="14.25" x14ac:dyDescent="0.2">
      <c r="A41" s="29" t="s">
        <v>62</v>
      </c>
      <c r="B41" s="166"/>
      <c r="C41" s="166" t="s">
        <v>63</v>
      </c>
      <c r="D41" s="168">
        <v>18</v>
      </c>
      <c r="E41" s="32"/>
      <c r="F41" s="32"/>
      <c r="G41" s="32"/>
      <c r="H41" s="32"/>
      <c r="I41" s="22">
        <v>6</v>
      </c>
      <c r="J41" s="22">
        <v>3</v>
      </c>
      <c r="K41" s="24">
        <f t="shared" si="13"/>
        <v>6</v>
      </c>
      <c r="L41" s="24">
        <f t="shared" si="14"/>
        <v>3</v>
      </c>
      <c r="M41" s="24">
        <f t="shared" si="2"/>
        <v>9</v>
      </c>
      <c r="P41" s="27">
        <f t="shared" si="3"/>
        <v>66.666666666666671</v>
      </c>
      <c r="Q41" s="27">
        <f t="shared" si="4"/>
        <v>33.333333333333336</v>
      </c>
      <c r="R41" s="27">
        <f>(M41*100)/$D$41</f>
        <v>50</v>
      </c>
    </row>
    <row r="42" spans="1:18" ht="29.25" thickBot="1" x14ac:dyDescent="0.25">
      <c r="A42" s="36" t="s">
        <v>64</v>
      </c>
      <c r="B42" s="167"/>
      <c r="C42" s="167"/>
      <c r="D42" s="170"/>
      <c r="E42" s="32"/>
      <c r="F42" s="32"/>
      <c r="G42" s="32"/>
      <c r="H42" s="32"/>
      <c r="I42" s="22">
        <v>1</v>
      </c>
      <c r="J42" s="22">
        <v>10</v>
      </c>
      <c r="K42" s="24">
        <f t="shared" si="13"/>
        <v>1</v>
      </c>
      <c r="L42" s="24">
        <f t="shared" si="14"/>
        <v>10</v>
      </c>
      <c r="M42" s="24">
        <f t="shared" si="2"/>
        <v>11</v>
      </c>
      <c r="P42" s="27">
        <f t="shared" si="3"/>
        <v>9.0909090909090917</v>
      </c>
      <c r="Q42" s="27">
        <f t="shared" si="4"/>
        <v>90.909090909090907</v>
      </c>
      <c r="R42" s="27">
        <f>(M42*100)/$D$41</f>
        <v>61.111111111111114</v>
      </c>
    </row>
    <row r="43" spans="1:18" ht="18.75" thickBot="1" x14ac:dyDescent="0.3">
      <c r="A43" s="145" t="s">
        <v>65</v>
      </c>
      <c r="B43" s="146"/>
      <c r="C43" s="147"/>
      <c r="D43" s="146"/>
      <c r="E43" s="146"/>
      <c r="F43" s="146"/>
      <c r="G43" s="146"/>
      <c r="H43" s="146"/>
      <c r="I43" s="146"/>
      <c r="J43" s="146"/>
      <c r="K43" s="37">
        <f>SUM(K9:K42)</f>
        <v>218</v>
      </c>
      <c r="L43" s="37">
        <f>SUM(L9:L42)</f>
        <v>323</v>
      </c>
      <c r="M43" s="37">
        <f>SUM(M9:M42)</f>
        <v>541</v>
      </c>
      <c r="N43" s="38"/>
    </row>
    <row r="44" spans="1:18" ht="18.75" thickBot="1" x14ac:dyDescent="0.25">
      <c r="A44" s="148" t="s">
        <v>66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50"/>
      <c r="L44" s="150"/>
      <c r="M44" s="151"/>
    </row>
    <row r="45" spans="1:18" ht="45.75" customHeight="1" thickBot="1" x14ac:dyDescent="0.3">
      <c r="A45" s="152" t="s">
        <v>67</v>
      </c>
      <c r="B45" s="153"/>
      <c r="C45" s="153"/>
      <c r="D45" s="153"/>
      <c r="E45" s="153"/>
      <c r="F45" s="153"/>
      <c r="G45" s="153"/>
      <c r="H45" s="153"/>
      <c r="I45" s="153"/>
      <c r="J45" s="154"/>
      <c r="K45" s="39">
        <f>SUM(K8:K20)</f>
        <v>89</v>
      </c>
      <c r="L45" s="39">
        <f t="shared" ref="L45:M45" si="16">SUM(L8:L20)</f>
        <v>113</v>
      </c>
      <c r="M45" s="39">
        <f t="shared" si="16"/>
        <v>202</v>
      </c>
      <c r="N45" s="38"/>
      <c r="P45" s="155" t="s">
        <v>68</v>
      </c>
      <c r="Q45" s="158" t="s">
        <v>69</v>
      </c>
    </row>
    <row r="46" spans="1:18" ht="18.75" customHeight="1" thickBot="1" x14ac:dyDescent="0.3">
      <c r="A46" s="161" t="s">
        <v>70</v>
      </c>
      <c r="B46" s="153"/>
      <c r="C46" s="153"/>
      <c r="D46" s="153"/>
      <c r="E46" s="153"/>
      <c r="F46" s="153"/>
      <c r="G46" s="153"/>
      <c r="H46" s="153"/>
      <c r="I46" s="153"/>
      <c r="J46" s="154"/>
      <c r="K46" s="40">
        <f>SUM(K21:K29)</f>
        <v>69</v>
      </c>
      <c r="L46" s="40">
        <f t="shared" ref="L46:M46" si="17">SUM(L21:L29)</f>
        <v>101</v>
      </c>
      <c r="M46" s="40">
        <f t="shared" si="17"/>
        <v>170</v>
      </c>
      <c r="N46" s="38"/>
      <c r="P46" s="156"/>
      <c r="Q46" s="159"/>
    </row>
    <row r="47" spans="1:18" ht="18.75" thickBot="1" x14ac:dyDescent="0.3">
      <c r="A47" s="162" t="s">
        <v>71</v>
      </c>
      <c r="B47" s="163"/>
      <c r="C47" s="163"/>
      <c r="D47" s="163"/>
      <c r="E47" s="163"/>
      <c r="F47" s="163"/>
      <c r="G47" s="163"/>
      <c r="H47" s="163"/>
      <c r="I47" s="163"/>
      <c r="J47" s="164"/>
      <c r="K47" s="41">
        <f>SUM(K30:K42)</f>
        <v>84</v>
      </c>
      <c r="L47" s="41">
        <f t="shared" ref="L47:M47" si="18">SUM(L30:L42)</f>
        <v>114</v>
      </c>
      <c r="M47" s="41">
        <f t="shared" si="18"/>
        <v>198</v>
      </c>
      <c r="N47" s="38"/>
      <c r="P47" s="157"/>
      <c r="Q47" s="160"/>
    </row>
    <row r="48" spans="1:18" ht="18.75" thickBot="1" x14ac:dyDescent="0.3">
      <c r="A48" s="139" t="s">
        <v>72</v>
      </c>
      <c r="B48" s="140"/>
      <c r="C48" s="140"/>
      <c r="D48" s="140"/>
      <c r="E48" s="140"/>
      <c r="F48" s="140"/>
      <c r="G48" s="140"/>
      <c r="H48" s="140"/>
      <c r="I48" s="140"/>
      <c r="J48" s="141"/>
      <c r="K48" s="42">
        <f>SUM(K8:K10,K21:K24,K30:K33)</f>
        <v>115</v>
      </c>
      <c r="L48" s="42">
        <f t="shared" ref="L48:M48" si="19">SUM(L8:L10,L21:L24,L30:L33)</f>
        <v>118</v>
      </c>
      <c r="M48" s="42">
        <f t="shared" si="19"/>
        <v>233</v>
      </c>
      <c r="N48" s="38"/>
      <c r="P48" s="6">
        <f>SUM(M48)</f>
        <v>233</v>
      </c>
      <c r="Q48" s="43">
        <f>M45/$M$51</f>
        <v>0.35438596491228069</v>
      </c>
    </row>
    <row r="49" spans="1:18" ht="18.75" thickBot="1" x14ac:dyDescent="0.3">
      <c r="A49" s="139" t="s">
        <v>73</v>
      </c>
      <c r="B49" s="140"/>
      <c r="C49" s="140"/>
      <c r="D49" s="140"/>
      <c r="E49" s="140"/>
      <c r="F49" s="140"/>
      <c r="G49" s="140"/>
      <c r="H49" s="140"/>
      <c r="I49" s="140"/>
      <c r="J49" s="141"/>
      <c r="K49" s="42">
        <f>SUM(K25:K26,K34:K38,K11:K15)</f>
        <v>83</v>
      </c>
      <c r="L49" s="42">
        <f t="shared" ref="L49:M49" si="20">SUM(L25:L26,L34:L38,L11:L15)</f>
        <v>141</v>
      </c>
      <c r="M49" s="42">
        <f t="shared" si="20"/>
        <v>224</v>
      </c>
      <c r="N49" s="38"/>
      <c r="P49" s="6">
        <f t="shared" ref="P49:P50" si="21">SUM(M49)</f>
        <v>224</v>
      </c>
      <c r="Q49" s="43">
        <f>M46/$M$51</f>
        <v>0.2982456140350877</v>
      </c>
    </row>
    <row r="50" spans="1:18" ht="18.75" thickBot="1" x14ac:dyDescent="0.3">
      <c r="A50" s="139" t="s">
        <v>74</v>
      </c>
      <c r="B50" s="140"/>
      <c r="C50" s="140"/>
      <c r="D50" s="140"/>
      <c r="E50" s="140"/>
      <c r="F50" s="140"/>
      <c r="G50" s="140"/>
      <c r="H50" s="140"/>
      <c r="I50" s="140"/>
      <c r="J50" s="141"/>
      <c r="K50" s="42">
        <f>SUM(K27:K29,K16:K20,K39:K42)</f>
        <v>44</v>
      </c>
      <c r="L50" s="42">
        <f t="shared" ref="L50:M50" si="22">SUM(L27:L29,L16:L20,L39:L42)</f>
        <v>69</v>
      </c>
      <c r="M50" s="42">
        <f t="shared" si="22"/>
        <v>113</v>
      </c>
      <c r="N50" s="38"/>
      <c r="P50" s="6">
        <f t="shared" si="21"/>
        <v>113</v>
      </c>
      <c r="Q50" s="43">
        <f>M47/$M$51</f>
        <v>0.3473684210526316</v>
      </c>
    </row>
    <row r="51" spans="1:18" ht="18" x14ac:dyDescent="0.25">
      <c r="A51" s="142" t="s">
        <v>75</v>
      </c>
      <c r="B51" s="143"/>
      <c r="C51" s="143"/>
      <c r="D51" s="143"/>
      <c r="E51" s="143"/>
      <c r="F51" s="143"/>
      <c r="G51" s="143"/>
      <c r="H51" s="143"/>
      <c r="I51" s="143"/>
      <c r="J51" s="144"/>
      <c r="K51" s="44">
        <f>SUM(K48:K50)</f>
        <v>242</v>
      </c>
      <c r="L51" s="44">
        <f>SUM(L48:L50)</f>
        <v>328</v>
      </c>
      <c r="M51" s="44">
        <f>SUM(M48:M50)</f>
        <v>570</v>
      </c>
      <c r="N51" s="45"/>
      <c r="O51" s="46"/>
      <c r="P51" s="47" t="s">
        <v>76</v>
      </c>
      <c r="Q51" s="43">
        <f>SUM(Q48:Q50)</f>
        <v>1</v>
      </c>
    </row>
    <row r="52" spans="1:18" ht="18" x14ac:dyDescent="0.25">
      <c r="A52" s="48"/>
      <c r="B52" s="48"/>
      <c r="C52" s="48"/>
      <c r="D52" s="49"/>
      <c r="E52" s="49"/>
      <c r="F52" s="49"/>
      <c r="G52" s="49"/>
      <c r="H52" s="49"/>
      <c r="I52" s="49"/>
      <c r="J52" s="49"/>
      <c r="K52" s="50"/>
      <c r="L52" s="50"/>
      <c r="M52" s="50"/>
      <c r="N52" s="51"/>
      <c r="O52" s="51"/>
      <c r="P52" s="51"/>
      <c r="Q52" s="51"/>
      <c r="R52" s="51"/>
    </row>
    <row r="53" spans="1:18" x14ac:dyDescent="0.2">
      <c r="A53" s="51"/>
      <c r="B53" s="51"/>
      <c r="C53" s="51"/>
      <c r="D53" s="52"/>
      <c r="E53" s="52"/>
      <c r="F53" s="52"/>
      <c r="G53" s="52"/>
      <c r="H53" s="52"/>
      <c r="I53" s="52"/>
      <c r="J53" s="52"/>
      <c r="K53" s="51"/>
      <c r="L53" s="51"/>
      <c r="M53" s="51"/>
      <c r="N53" s="51"/>
      <c r="O53" s="51"/>
      <c r="P53" s="51"/>
      <c r="Q53" s="51"/>
      <c r="R53" s="51"/>
    </row>
    <row r="55" spans="1:18" ht="14.25" x14ac:dyDescent="0.2">
      <c r="A55" s="53"/>
    </row>
  </sheetData>
  <mergeCells count="51">
    <mergeCell ref="A1:R1"/>
    <mergeCell ref="A2:R2"/>
    <mergeCell ref="A3:R3"/>
    <mergeCell ref="A4:R4"/>
    <mergeCell ref="E5:F5"/>
    <mergeCell ref="G5:H5"/>
    <mergeCell ref="I5:J5"/>
    <mergeCell ref="K5:M5"/>
    <mergeCell ref="K6:L6"/>
    <mergeCell ref="P6:P7"/>
    <mergeCell ref="Q6:Q7"/>
    <mergeCell ref="R6:R7"/>
    <mergeCell ref="A7:D7"/>
    <mergeCell ref="E7:J7"/>
    <mergeCell ref="M7:N7"/>
    <mergeCell ref="B8:B20"/>
    <mergeCell ref="C8:C10"/>
    <mergeCell ref="D8:D10"/>
    <mergeCell ref="C11:C13"/>
    <mergeCell ref="D11:D13"/>
    <mergeCell ref="C14:C15"/>
    <mergeCell ref="D14:D15"/>
    <mergeCell ref="C16:C20"/>
    <mergeCell ref="D16:D20"/>
    <mergeCell ref="B21:B29"/>
    <mergeCell ref="C21:C24"/>
    <mergeCell ref="D21:D24"/>
    <mergeCell ref="C25:C26"/>
    <mergeCell ref="D25:D26"/>
    <mergeCell ref="C27:C29"/>
    <mergeCell ref="D27:D29"/>
    <mergeCell ref="P45:P47"/>
    <mergeCell ref="Q45:Q47"/>
    <mergeCell ref="A46:J46"/>
    <mergeCell ref="A47:J47"/>
    <mergeCell ref="B30:B42"/>
    <mergeCell ref="C30:C33"/>
    <mergeCell ref="D30:D33"/>
    <mergeCell ref="C34:C38"/>
    <mergeCell ref="D34:D38"/>
    <mergeCell ref="C39:C40"/>
    <mergeCell ref="D39:D40"/>
    <mergeCell ref="C41:C42"/>
    <mergeCell ref="D41:D42"/>
    <mergeCell ref="A48:J48"/>
    <mergeCell ref="A49:J49"/>
    <mergeCell ref="A50:J50"/>
    <mergeCell ref="A51:J51"/>
    <mergeCell ref="A43:J43"/>
    <mergeCell ref="A44:M44"/>
    <mergeCell ref="A45:J45"/>
  </mergeCells>
  <pageMargins left="0.74803149606299213" right="0.74803149606299213" top="0.98425196850393704" bottom="0.98425196850393704" header="0.51181102362204722" footer="0.51181102362204722"/>
  <pageSetup paperSize="9" scale="32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6"/>
  <sheetViews>
    <sheetView tabSelected="1" zoomScale="75" zoomScaleNormal="75" workbookViewId="0">
      <selection activeCell="J30" sqref="J30"/>
    </sheetView>
  </sheetViews>
  <sheetFormatPr defaultRowHeight="12.75" x14ac:dyDescent="0.2"/>
  <cols>
    <col min="1" max="1" width="86.42578125" style="55" customWidth="1"/>
    <col min="2" max="3" width="9.140625" style="55"/>
    <col min="4" max="4" width="39" style="55" customWidth="1"/>
    <col min="5" max="16384" width="9.140625" style="55"/>
  </cols>
  <sheetData>
    <row r="1" spans="1:15" ht="20.25" x14ac:dyDescent="0.2">
      <c r="A1" s="324" t="s">
        <v>77</v>
      </c>
      <c r="B1" s="325"/>
      <c r="C1" s="325"/>
      <c r="D1" s="325"/>
      <c r="E1" s="325"/>
      <c r="F1" s="325"/>
      <c r="G1" s="325"/>
      <c r="H1" s="325"/>
      <c r="I1" s="325"/>
      <c r="J1" s="325"/>
      <c r="K1" s="326"/>
    </row>
    <row r="2" spans="1:15" ht="51" customHeight="1" x14ac:dyDescent="0.2">
      <c r="A2" s="200" t="s">
        <v>78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5" ht="20.25" x14ac:dyDescent="0.2">
      <c r="A3" s="327" t="s">
        <v>79</v>
      </c>
      <c r="B3" s="328"/>
      <c r="C3" s="329"/>
      <c r="D3" s="329"/>
      <c r="E3" s="329"/>
      <c r="F3" s="329"/>
      <c r="G3" s="329"/>
      <c r="H3" s="330"/>
      <c r="I3" s="331"/>
      <c r="J3" s="332"/>
      <c r="K3" s="333"/>
    </row>
    <row r="4" spans="1:15" ht="20.25" x14ac:dyDescent="0.2">
      <c r="A4" s="340" t="s">
        <v>80</v>
      </c>
      <c r="B4" s="340"/>
      <c r="C4" s="341"/>
      <c r="D4" s="341"/>
      <c r="E4" s="341"/>
      <c r="F4" s="341"/>
      <c r="G4" s="341"/>
      <c r="H4" s="341"/>
      <c r="I4" s="334"/>
      <c r="J4" s="335"/>
      <c r="K4" s="336"/>
    </row>
    <row r="5" spans="1:15" ht="20.25" x14ac:dyDescent="0.3">
      <c r="A5" s="3" t="s">
        <v>81</v>
      </c>
      <c r="B5" s="342"/>
      <c r="C5" s="343"/>
      <c r="D5" s="343"/>
      <c r="E5" s="209" t="s">
        <v>4</v>
      </c>
      <c r="F5" s="277"/>
      <c r="G5" s="344" t="s">
        <v>5</v>
      </c>
      <c r="H5" s="345"/>
      <c r="I5" s="337"/>
      <c r="J5" s="338"/>
      <c r="K5" s="339"/>
    </row>
    <row r="6" spans="1:15" ht="61.5" x14ac:dyDescent="0.2">
      <c r="A6" s="56" t="s">
        <v>7</v>
      </c>
      <c r="B6" s="57" t="s">
        <v>8</v>
      </c>
      <c r="C6" s="58" t="s">
        <v>9</v>
      </c>
      <c r="D6" s="59" t="s">
        <v>82</v>
      </c>
      <c r="E6" s="60" t="s">
        <v>11</v>
      </c>
      <c r="F6" s="61" t="s">
        <v>19</v>
      </c>
      <c r="G6" s="62" t="s">
        <v>11</v>
      </c>
      <c r="H6" s="62" t="s">
        <v>19</v>
      </c>
      <c r="I6" s="306" t="s">
        <v>13</v>
      </c>
      <c r="J6" s="307"/>
      <c r="K6" s="63"/>
    </row>
    <row r="7" spans="1:15" ht="59.25" customHeight="1" x14ac:dyDescent="0.2">
      <c r="A7" s="308" t="s">
        <v>83</v>
      </c>
      <c r="B7" s="309"/>
      <c r="C7" s="309"/>
      <c r="D7" s="310"/>
      <c r="E7" s="311" t="s">
        <v>18</v>
      </c>
      <c r="F7" s="312"/>
      <c r="G7" s="312"/>
      <c r="H7" s="313"/>
      <c r="I7" s="64" t="s">
        <v>11</v>
      </c>
      <c r="J7" s="65" t="s">
        <v>12</v>
      </c>
      <c r="K7" s="66" t="s">
        <v>13</v>
      </c>
      <c r="M7" s="67" t="s">
        <v>14</v>
      </c>
      <c r="N7" s="67" t="s">
        <v>15</v>
      </c>
      <c r="O7" s="68" t="s">
        <v>16</v>
      </c>
    </row>
    <row r="8" spans="1:15" ht="14.25" x14ac:dyDescent="0.2">
      <c r="A8" s="30" t="s">
        <v>21</v>
      </c>
      <c r="B8" s="245" t="s">
        <v>22</v>
      </c>
      <c r="C8" s="316" t="s">
        <v>50</v>
      </c>
      <c r="D8" s="318">
        <v>14</v>
      </c>
      <c r="E8" s="69">
        <v>9</v>
      </c>
      <c r="F8" s="69">
        <v>5</v>
      </c>
      <c r="G8" s="297"/>
      <c r="H8" s="319"/>
      <c r="I8" s="54">
        <f t="shared" ref="I8:J16" si="0">SUM(E8)</f>
        <v>9</v>
      </c>
      <c r="J8" s="54">
        <f t="shared" si="0"/>
        <v>5</v>
      </c>
      <c r="K8" s="54">
        <f t="shared" ref="K8:K25" si="1">SUM(I8:J8)</f>
        <v>14</v>
      </c>
      <c r="M8" s="27">
        <f>(I8*100)/K8</f>
        <v>64.285714285714292</v>
      </c>
      <c r="N8" s="27">
        <f>(J8*100)/K8</f>
        <v>35.714285714285715</v>
      </c>
      <c r="O8" s="27">
        <f>(K8*100)/$D$8</f>
        <v>100</v>
      </c>
    </row>
    <row r="9" spans="1:15" ht="28.5" x14ac:dyDescent="0.2">
      <c r="A9" s="30" t="s">
        <v>24</v>
      </c>
      <c r="B9" s="314"/>
      <c r="C9" s="317"/>
      <c r="D9" s="302"/>
      <c r="E9" s="69">
        <v>3</v>
      </c>
      <c r="F9" s="69">
        <v>9</v>
      </c>
      <c r="G9" s="320"/>
      <c r="H9" s="320"/>
      <c r="I9" s="54">
        <f t="shared" si="0"/>
        <v>3</v>
      </c>
      <c r="J9" s="54">
        <f t="shared" ref="J9:J16" si="2">SUM(F9)</f>
        <v>9</v>
      </c>
      <c r="K9" s="54">
        <f t="shared" si="1"/>
        <v>12</v>
      </c>
      <c r="M9" s="27">
        <f t="shared" ref="M9:M24" si="3">(I9*100)/K9</f>
        <v>25</v>
      </c>
      <c r="N9" s="27">
        <f t="shared" ref="N9:N24" si="4">(J9*100)/K9</f>
        <v>75</v>
      </c>
      <c r="O9" s="27">
        <f t="shared" ref="O9:O10" si="5">(K9*100)/$D$8</f>
        <v>85.714285714285708</v>
      </c>
    </row>
    <row r="10" spans="1:15" ht="28.5" x14ac:dyDescent="0.2">
      <c r="A10" s="30" t="s">
        <v>25</v>
      </c>
      <c r="B10" s="314"/>
      <c r="C10" s="317"/>
      <c r="D10" s="302"/>
      <c r="E10" s="69">
        <v>0</v>
      </c>
      <c r="F10" s="69">
        <v>8</v>
      </c>
      <c r="G10" s="320"/>
      <c r="H10" s="320"/>
      <c r="I10" s="54">
        <f t="shared" si="0"/>
        <v>0</v>
      </c>
      <c r="J10" s="54">
        <f t="shared" si="2"/>
        <v>8</v>
      </c>
      <c r="K10" s="54">
        <f t="shared" si="1"/>
        <v>8</v>
      </c>
      <c r="M10" s="27">
        <f t="shared" si="3"/>
        <v>0</v>
      </c>
      <c r="N10" s="27">
        <f t="shared" si="4"/>
        <v>100</v>
      </c>
      <c r="O10" s="27">
        <f t="shared" si="5"/>
        <v>57.142857142857146</v>
      </c>
    </row>
    <row r="11" spans="1:15" ht="28.5" x14ac:dyDescent="0.2">
      <c r="A11" s="28" t="s">
        <v>26</v>
      </c>
      <c r="B11" s="314"/>
      <c r="C11" s="321" t="s">
        <v>84</v>
      </c>
      <c r="D11" s="318">
        <v>19</v>
      </c>
      <c r="E11" s="69">
        <v>7</v>
      </c>
      <c r="F11" s="69">
        <v>11</v>
      </c>
      <c r="G11" s="320"/>
      <c r="H11" s="320"/>
      <c r="I11" s="54">
        <f t="shared" si="0"/>
        <v>7</v>
      </c>
      <c r="J11" s="54">
        <f t="shared" si="2"/>
        <v>11</v>
      </c>
      <c r="K11" s="54">
        <f t="shared" si="1"/>
        <v>18</v>
      </c>
      <c r="M11" s="27">
        <f t="shared" si="3"/>
        <v>38.888888888888886</v>
      </c>
      <c r="N11" s="27">
        <f t="shared" si="4"/>
        <v>61.111111111111114</v>
      </c>
      <c r="O11" s="27">
        <f>(K11*100)/$D$11</f>
        <v>94.736842105263165</v>
      </c>
    </row>
    <row r="12" spans="1:15" ht="14.25" x14ac:dyDescent="0.2">
      <c r="A12" s="28" t="s">
        <v>28</v>
      </c>
      <c r="B12" s="314"/>
      <c r="C12" s="322"/>
      <c r="D12" s="302"/>
      <c r="E12" s="69">
        <v>5</v>
      </c>
      <c r="F12" s="69">
        <v>2</v>
      </c>
      <c r="G12" s="320"/>
      <c r="H12" s="320"/>
      <c r="I12" s="54">
        <f t="shared" si="0"/>
        <v>5</v>
      </c>
      <c r="J12" s="54">
        <f t="shared" si="2"/>
        <v>2</v>
      </c>
      <c r="K12" s="54">
        <f t="shared" si="1"/>
        <v>7</v>
      </c>
      <c r="M12" s="27">
        <f t="shared" si="3"/>
        <v>71.428571428571431</v>
      </c>
      <c r="N12" s="27">
        <f t="shared" si="4"/>
        <v>28.571428571428573</v>
      </c>
      <c r="O12" s="27">
        <f t="shared" ref="O12" si="6">(K12*100)/$D$8</f>
        <v>50</v>
      </c>
    </row>
    <row r="13" spans="1:15" ht="14.25" x14ac:dyDescent="0.2">
      <c r="A13" s="70" t="s">
        <v>85</v>
      </c>
      <c r="B13" s="314"/>
      <c r="C13" s="323" t="s">
        <v>86</v>
      </c>
      <c r="D13" s="289">
        <v>21</v>
      </c>
      <c r="E13" s="69">
        <v>2</v>
      </c>
      <c r="F13" s="69">
        <v>9</v>
      </c>
      <c r="G13" s="320"/>
      <c r="H13" s="320"/>
      <c r="I13" s="54">
        <f t="shared" si="0"/>
        <v>2</v>
      </c>
      <c r="J13" s="54">
        <f t="shared" si="2"/>
        <v>9</v>
      </c>
      <c r="K13" s="54">
        <f t="shared" si="1"/>
        <v>11</v>
      </c>
      <c r="M13" s="27">
        <f t="shared" si="3"/>
        <v>18.181818181818183</v>
      </c>
      <c r="N13" s="27">
        <f t="shared" si="4"/>
        <v>81.818181818181813</v>
      </c>
      <c r="O13" s="27">
        <f>(K13*100)/$D$13</f>
        <v>52.38095238095238</v>
      </c>
    </row>
    <row r="14" spans="1:15" ht="28.5" x14ac:dyDescent="0.2">
      <c r="A14" s="29" t="s">
        <v>87</v>
      </c>
      <c r="B14" s="314"/>
      <c r="C14" s="323"/>
      <c r="D14" s="290"/>
      <c r="E14" s="69">
        <v>7</v>
      </c>
      <c r="F14" s="69">
        <v>8</v>
      </c>
      <c r="G14" s="320"/>
      <c r="H14" s="320"/>
      <c r="I14" s="54">
        <f t="shared" si="0"/>
        <v>7</v>
      </c>
      <c r="J14" s="54">
        <f t="shared" si="2"/>
        <v>8</v>
      </c>
      <c r="K14" s="54">
        <f t="shared" si="1"/>
        <v>15</v>
      </c>
      <c r="M14" s="27">
        <f t="shared" si="3"/>
        <v>46.666666666666664</v>
      </c>
      <c r="N14" s="27">
        <f t="shared" si="4"/>
        <v>53.333333333333336</v>
      </c>
      <c r="O14" s="27">
        <f t="shared" ref="O14:O16" si="7">(K14*100)/$D$13</f>
        <v>71.428571428571431</v>
      </c>
    </row>
    <row r="15" spans="1:15" ht="14.25" x14ac:dyDescent="0.2">
      <c r="A15" s="29" t="s">
        <v>88</v>
      </c>
      <c r="B15" s="314"/>
      <c r="C15" s="323"/>
      <c r="D15" s="290"/>
      <c r="E15" s="69">
        <v>0</v>
      </c>
      <c r="F15" s="69">
        <v>5</v>
      </c>
      <c r="G15" s="320"/>
      <c r="H15" s="320"/>
      <c r="I15" s="54">
        <f t="shared" si="0"/>
        <v>0</v>
      </c>
      <c r="J15" s="54">
        <f t="shared" si="2"/>
        <v>5</v>
      </c>
      <c r="K15" s="54">
        <f t="shared" si="1"/>
        <v>5</v>
      </c>
      <c r="M15" s="27">
        <f t="shared" si="3"/>
        <v>0</v>
      </c>
      <c r="N15" s="27">
        <f t="shared" si="4"/>
        <v>100</v>
      </c>
      <c r="O15" s="27">
        <f t="shared" si="7"/>
        <v>23.80952380952381</v>
      </c>
    </row>
    <row r="16" spans="1:15" ht="28.5" x14ac:dyDescent="0.2">
      <c r="A16" s="29" t="s">
        <v>89</v>
      </c>
      <c r="B16" s="315"/>
      <c r="C16" s="323"/>
      <c r="D16" s="291"/>
      <c r="E16" s="69">
        <v>0</v>
      </c>
      <c r="F16" s="69">
        <v>15</v>
      </c>
      <c r="G16" s="320"/>
      <c r="H16" s="320"/>
      <c r="I16" s="54">
        <f t="shared" si="0"/>
        <v>0</v>
      </c>
      <c r="J16" s="54">
        <f t="shared" si="2"/>
        <v>15</v>
      </c>
      <c r="K16" s="54">
        <f t="shared" si="1"/>
        <v>15</v>
      </c>
      <c r="M16" s="27">
        <f t="shared" si="3"/>
        <v>0</v>
      </c>
      <c r="N16" s="27">
        <f t="shared" si="4"/>
        <v>100</v>
      </c>
      <c r="O16" s="27">
        <f t="shared" si="7"/>
        <v>71.428571428571431</v>
      </c>
    </row>
    <row r="17" spans="1:15" ht="14.25" customHeight="1" x14ac:dyDescent="0.2">
      <c r="A17" s="28" t="s">
        <v>39</v>
      </c>
      <c r="B17" s="292" t="s">
        <v>40</v>
      </c>
      <c r="C17" s="294" t="s">
        <v>50</v>
      </c>
      <c r="D17" s="289">
        <v>14</v>
      </c>
      <c r="E17" s="297"/>
      <c r="F17" s="297"/>
      <c r="G17" s="69">
        <v>0</v>
      </c>
      <c r="H17" s="69">
        <v>4</v>
      </c>
      <c r="I17" s="54">
        <f>SUM(G17)</f>
        <v>0</v>
      </c>
      <c r="J17" s="54">
        <f>SUM(H17)</f>
        <v>4</v>
      </c>
      <c r="K17" s="54">
        <f t="shared" si="1"/>
        <v>4</v>
      </c>
      <c r="M17" s="27">
        <f t="shared" si="3"/>
        <v>0</v>
      </c>
      <c r="N17" s="27">
        <f t="shared" si="4"/>
        <v>100</v>
      </c>
      <c r="O17" s="27">
        <f>(K17*100)/$D$17</f>
        <v>28.571428571428573</v>
      </c>
    </row>
    <row r="18" spans="1:15" ht="14.25" customHeight="1" x14ac:dyDescent="0.2">
      <c r="A18" s="71" t="s">
        <v>90</v>
      </c>
      <c r="B18" s="292"/>
      <c r="C18" s="295"/>
      <c r="D18" s="290"/>
      <c r="E18" s="298"/>
      <c r="F18" s="298"/>
      <c r="G18" s="69">
        <v>3</v>
      </c>
      <c r="H18" s="69">
        <v>7</v>
      </c>
      <c r="I18" s="54">
        <f t="shared" ref="I18:I25" si="8">SUM(G18)</f>
        <v>3</v>
      </c>
      <c r="J18" s="54">
        <f t="shared" ref="J18:J25" si="9">SUM(H18)</f>
        <v>7</v>
      </c>
      <c r="K18" s="54">
        <f t="shared" si="1"/>
        <v>10</v>
      </c>
      <c r="M18" s="27">
        <f t="shared" si="3"/>
        <v>30</v>
      </c>
      <c r="N18" s="27">
        <f t="shared" si="4"/>
        <v>70</v>
      </c>
      <c r="O18" s="27">
        <f t="shared" ref="O18:O20" si="10">(K18*100)/$D$17</f>
        <v>71.428571428571431</v>
      </c>
    </row>
    <row r="19" spans="1:15" ht="14.25" customHeight="1" x14ac:dyDescent="0.2">
      <c r="A19" s="30" t="s">
        <v>42</v>
      </c>
      <c r="B19" s="292"/>
      <c r="C19" s="295"/>
      <c r="D19" s="290"/>
      <c r="E19" s="298"/>
      <c r="F19" s="298"/>
      <c r="G19" s="69">
        <v>4</v>
      </c>
      <c r="H19" s="69">
        <v>4</v>
      </c>
      <c r="I19" s="54">
        <f t="shared" si="8"/>
        <v>4</v>
      </c>
      <c r="J19" s="54">
        <f t="shared" si="9"/>
        <v>4</v>
      </c>
      <c r="K19" s="54">
        <f t="shared" si="1"/>
        <v>8</v>
      </c>
      <c r="M19" s="27">
        <f t="shared" si="3"/>
        <v>50</v>
      </c>
      <c r="N19" s="27">
        <f t="shared" si="4"/>
        <v>50</v>
      </c>
      <c r="O19" s="27">
        <f t="shared" si="10"/>
        <v>57.142857142857146</v>
      </c>
    </row>
    <row r="20" spans="1:15" ht="14.25" customHeight="1" x14ac:dyDescent="0.2">
      <c r="A20" s="29" t="s">
        <v>91</v>
      </c>
      <c r="B20" s="292"/>
      <c r="C20" s="296"/>
      <c r="D20" s="291"/>
      <c r="E20" s="298"/>
      <c r="F20" s="298"/>
      <c r="G20" s="69">
        <v>7</v>
      </c>
      <c r="H20" s="69">
        <v>4</v>
      </c>
      <c r="I20" s="54">
        <f t="shared" si="8"/>
        <v>7</v>
      </c>
      <c r="J20" s="54">
        <f t="shared" si="9"/>
        <v>4</v>
      </c>
      <c r="K20" s="54">
        <f t="shared" si="1"/>
        <v>11</v>
      </c>
      <c r="M20" s="27">
        <f t="shared" si="3"/>
        <v>63.636363636363633</v>
      </c>
      <c r="N20" s="27">
        <f t="shared" si="4"/>
        <v>36.363636363636367</v>
      </c>
      <c r="O20" s="27">
        <f t="shared" si="10"/>
        <v>78.571428571428569</v>
      </c>
    </row>
    <row r="21" spans="1:15" ht="14.25" customHeight="1" x14ac:dyDescent="0.25">
      <c r="A21" s="72" t="s">
        <v>92</v>
      </c>
      <c r="B21" s="292"/>
      <c r="C21" s="299" t="s">
        <v>84</v>
      </c>
      <c r="D21" s="301">
        <v>19</v>
      </c>
      <c r="E21" s="298"/>
      <c r="F21" s="298"/>
      <c r="G21" s="73">
        <v>0</v>
      </c>
      <c r="H21" s="73">
        <v>1</v>
      </c>
      <c r="I21" s="54">
        <f t="shared" si="8"/>
        <v>0</v>
      </c>
      <c r="J21" s="54">
        <f t="shared" si="9"/>
        <v>1</v>
      </c>
      <c r="K21" s="54">
        <f t="shared" si="1"/>
        <v>1</v>
      </c>
      <c r="M21" s="27">
        <v>100</v>
      </c>
      <c r="N21" s="27">
        <v>0</v>
      </c>
      <c r="O21" s="27">
        <f>(K21*100)/$K$21</f>
        <v>100</v>
      </c>
    </row>
    <row r="22" spans="1:15" ht="14.25" customHeight="1" x14ac:dyDescent="0.2">
      <c r="A22" s="30" t="s">
        <v>93</v>
      </c>
      <c r="B22" s="292"/>
      <c r="C22" s="300"/>
      <c r="D22" s="302"/>
      <c r="E22" s="298"/>
      <c r="F22" s="298"/>
      <c r="G22" s="69">
        <v>5</v>
      </c>
      <c r="H22" s="69">
        <v>1</v>
      </c>
      <c r="I22" s="54">
        <f t="shared" si="8"/>
        <v>5</v>
      </c>
      <c r="J22" s="54">
        <f t="shared" si="9"/>
        <v>1</v>
      </c>
      <c r="K22" s="54">
        <f t="shared" si="1"/>
        <v>6</v>
      </c>
      <c r="M22" s="27">
        <f t="shared" si="3"/>
        <v>83.333333333333329</v>
      </c>
      <c r="N22" s="27">
        <f t="shared" si="4"/>
        <v>16.666666666666668</v>
      </c>
      <c r="O22" s="27">
        <f>(K22*100)/$D$21</f>
        <v>31.578947368421051</v>
      </c>
    </row>
    <row r="23" spans="1:15" ht="14.25" x14ac:dyDescent="0.2">
      <c r="A23" s="30" t="s">
        <v>41</v>
      </c>
      <c r="B23" s="292"/>
      <c r="C23" s="300" t="s">
        <v>86</v>
      </c>
      <c r="D23" s="304">
        <v>20</v>
      </c>
      <c r="E23" s="298"/>
      <c r="F23" s="298"/>
      <c r="G23" s="69">
        <v>7</v>
      </c>
      <c r="H23" s="69">
        <v>5</v>
      </c>
      <c r="I23" s="54">
        <f t="shared" si="8"/>
        <v>7</v>
      </c>
      <c r="J23" s="54">
        <f t="shared" si="9"/>
        <v>5</v>
      </c>
      <c r="K23" s="54">
        <f t="shared" si="1"/>
        <v>12</v>
      </c>
      <c r="M23" s="27">
        <f t="shared" si="3"/>
        <v>58.333333333333336</v>
      </c>
      <c r="N23" s="27">
        <f t="shared" si="4"/>
        <v>41.666666666666664</v>
      </c>
      <c r="O23" s="27">
        <f>(K23*100)/$D$23</f>
        <v>60</v>
      </c>
    </row>
    <row r="24" spans="1:15" ht="14.25" x14ac:dyDescent="0.2">
      <c r="A24" s="30" t="s">
        <v>44</v>
      </c>
      <c r="B24" s="292"/>
      <c r="C24" s="300"/>
      <c r="D24" s="304"/>
      <c r="E24" s="298"/>
      <c r="F24" s="298"/>
      <c r="G24" s="69">
        <v>7</v>
      </c>
      <c r="H24" s="69">
        <v>5</v>
      </c>
      <c r="I24" s="54">
        <f t="shared" si="8"/>
        <v>7</v>
      </c>
      <c r="J24" s="54">
        <f t="shared" si="9"/>
        <v>5</v>
      </c>
      <c r="K24" s="54">
        <f t="shared" si="1"/>
        <v>12</v>
      </c>
      <c r="M24" s="27">
        <f t="shared" si="3"/>
        <v>58.333333333333336</v>
      </c>
      <c r="N24" s="27">
        <f t="shared" si="4"/>
        <v>41.666666666666664</v>
      </c>
      <c r="O24" s="27">
        <f t="shared" ref="O24:O25" si="11">(K24*100)/$D$23</f>
        <v>60</v>
      </c>
    </row>
    <row r="25" spans="1:15" ht="15" thickBot="1" x14ac:dyDescent="0.25">
      <c r="A25" s="36" t="s">
        <v>94</v>
      </c>
      <c r="B25" s="293"/>
      <c r="C25" s="303"/>
      <c r="D25" s="305"/>
      <c r="E25" s="298"/>
      <c r="F25" s="298"/>
      <c r="G25" s="69">
        <v>0</v>
      </c>
      <c r="H25" s="69">
        <v>0</v>
      </c>
      <c r="I25" s="54">
        <f t="shared" si="8"/>
        <v>0</v>
      </c>
      <c r="J25" s="54">
        <f t="shared" si="9"/>
        <v>0</v>
      </c>
      <c r="K25" s="54">
        <f t="shared" si="1"/>
        <v>0</v>
      </c>
      <c r="M25" s="27">
        <v>0</v>
      </c>
      <c r="N25" s="27">
        <v>0</v>
      </c>
      <c r="O25" s="27">
        <f t="shared" si="11"/>
        <v>0</v>
      </c>
    </row>
    <row r="26" spans="1:15" ht="16.5" thickBot="1" x14ac:dyDescent="0.3">
      <c r="A26" s="284" t="s">
        <v>65</v>
      </c>
      <c r="B26" s="285"/>
      <c r="C26" s="285"/>
      <c r="D26" s="285"/>
      <c r="E26" s="285"/>
      <c r="F26" s="285"/>
      <c r="G26" s="285"/>
      <c r="H26" s="286"/>
      <c r="I26" s="74">
        <f>SUM(I8:I25)</f>
        <v>66</v>
      </c>
      <c r="J26" s="74">
        <f>SUM(J8:J25)</f>
        <v>103</v>
      </c>
      <c r="K26" s="74">
        <f>SUM(K8:K25)</f>
        <v>169</v>
      </c>
      <c r="M26" s="75"/>
      <c r="N26" s="76"/>
      <c r="O26" s="76"/>
    </row>
    <row r="27" spans="1:15" ht="45" customHeight="1" x14ac:dyDescent="0.2">
      <c r="M27" s="76"/>
    </row>
    <row r="28" spans="1:15" ht="18" customHeight="1" x14ac:dyDescent="0.2">
      <c r="A28" s="287" t="s">
        <v>66</v>
      </c>
      <c r="B28" s="288"/>
      <c r="C28" s="288"/>
      <c r="D28" s="288"/>
      <c r="E28" s="288"/>
      <c r="F28" s="288"/>
      <c r="G28" s="288"/>
      <c r="H28" s="288"/>
      <c r="I28" s="75"/>
      <c r="J28" s="75"/>
      <c r="K28" s="75"/>
      <c r="L28" s="75"/>
    </row>
    <row r="29" spans="1:15" ht="18" x14ac:dyDescent="0.25">
      <c r="A29" s="152" t="s">
        <v>67</v>
      </c>
      <c r="B29" s="152"/>
      <c r="C29" s="152"/>
      <c r="D29" s="152"/>
      <c r="E29" s="152"/>
      <c r="F29" s="152"/>
      <c r="G29" s="152"/>
      <c r="H29" s="152"/>
      <c r="I29" s="77">
        <f>SUM(I8:I16)</f>
        <v>33</v>
      </c>
      <c r="J29" s="77">
        <f t="shared" ref="J29:K29" si="12">SUM(J8:J16)</f>
        <v>72</v>
      </c>
      <c r="K29" s="77">
        <f t="shared" si="12"/>
        <v>105</v>
      </c>
    </row>
    <row r="30" spans="1:15" ht="18" x14ac:dyDescent="0.25">
      <c r="A30" s="161" t="s">
        <v>70</v>
      </c>
      <c r="B30" s="161"/>
      <c r="C30" s="161"/>
      <c r="D30" s="161"/>
      <c r="E30" s="161"/>
      <c r="F30" s="161"/>
      <c r="G30" s="161"/>
      <c r="H30" s="161"/>
      <c r="I30" s="78">
        <f>SUM(I17:I25)</f>
        <v>33</v>
      </c>
      <c r="J30" s="78">
        <f t="shared" ref="J30:K30" si="13">SUM(J17:J25)</f>
        <v>31</v>
      </c>
      <c r="K30" s="78">
        <f t="shared" si="13"/>
        <v>64</v>
      </c>
    </row>
    <row r="31" spans="1:15" ht="18" x14ac:dyDescent="0.25">
      <c r="A31" s="218" t="s">
        <v>72</v>
      </c>
      <c r="B31" s="218"/>
      <c r="C31" s="218"/>
      <c r="D31" s="218"/>
      <c r="E31" s="218"/>
      <c r="F31" s="218"/>
      <c r="G31" s="218"/>
      <c r="H31" s="218"/>
      <c r="I31" s="79">
        <f>SUM(I8:I10,I17:I20)</f>
        <v>26</v>
      </c>
      <c r="J31" s="79">
        <f t="shared" ref="J31:K31" si="14">SUM(J8:J10,J17:J20)</f>
        <v>41</v>
      </c>
      <c r="K31" s="79">
        <f t="shared" si="14"/>
        <v>67</v>
      </c>
    </row>
    <row r="32" spans="1:15" ht="18" x14ac:dyDescent="0.25">
      <c r="A32" s="218" t="s">
        <v>73</v>
      </c>
      <c r="B32" s="218"/>
      <c r="C32" s="218"/>
      <c r="D32" s="218"/>
      <c r="E32" s="218"/>
      <c r="F32" s="218"/>
      <c r="G32" s="218"/>
      <c r="H32" s="218"/>
      <c r="I32" s="1">
        <f>SUM(I11:I12,I21:I22)</f>
        <v>17</v>
      </c>
      <c r="J32" s="1">
        <f t="shared" ref="J32:K32" si="15">SUM(J11:J12,J21:J22)</f>
        <v>15</v>
      </c>
      <c r="K32" s="1">
        <f t="shared" si="15"/>
        <v>32</v>
      </c>
    </row>
    <row r="33" spans="1:12" ht="18" x14ac:dyDescent="0.25">
      <c r="A33" s="218" t="s">
        <v>74</v>
      </c>
      <c r="B33" s="218"/>
      <c r="C33" s="218"/>
      <c r="D33" s="218"/>
      <c r="E33" s="218"/>
      <c r="F33" s="218"/>
      <c r="G33" s="218"/>
      <c r="H33" s="218"/>
      <c r="I33" s="1">
        <f>SUM(I13:I16,I23:I25)</f>
        <v>23</v>
      </c>
      <c r="J33" s="1">
        <f t="shared" ref="J33:K33" si="16">SUM(J13:J16,J23:J25)</f>
        <v>47</v>
      </c>
      <c r="K33" s="1">
        <f t="shared" si="16"/>
        <v>70</v>
      </c>
    </row>
    <row r="34" spans="1:12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x14ac:dyDescent="0.2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1:12" ht="14.25" x14ac:dyDescent="0.2">
      <c r="A36" s="283" t="s">
        <v>95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</row>
  </sheetData>
  <mergeCells count="35">
    <mergeCell ref="A1:K1"/>
    <mergeCell ref="A2:K2"/>
    <mergeCell ref="A3:H3"/>
    <mergeCell ref="I3:K5"/>
    <mergeCell ref="A4:H4"/>
    <mergeCell ref="B5:D5"/>
    <mergeCell ref="E5:F5"/>
    <mergeCell ref="G5:H5"/>
    <mergeCell ref="I6:J6"/>
    <mergeCell ref="A7:D7"/>
    <mergeCell ref="E7:H7"/>
    <mergeCell ref="B8:B16"/>
    <mergeCell ref="C8:C10"/>
    <mergeCell ref="D8:D10"/>
    <mergeCell ref="G8:H16"/>
    <mergeCell ref="C11:C12"/>
    <mergeCell ref="D11:D12"/>
    <mergeCell ref="C13:C16"/>
    <mergeCell ref="D13:D16"/>
    <mergeCell ref="B17:B25"/>
    <mergeCell ref="C17:C20"/>
    <mergeCell ref="D17:D20"/>
    <mergeCell ref="E17:F25"/>
    <mergeCell ref="C21:C22"/>
    <mergeCell ref="D21:D22"/>
    <mergeCell ref="C23:C25"/>
    <mergeCell ref="D23:D25"/>
    <mergeCell ref="A33:H33"/>
    <mergeCell ref="A36:L36"/>
    <mergeCell ref="A26:H26"/>
    <mergeCell ref="A28:H28"/>
    <mergeCell ref="A29:H29"/>
    <mergeCell ref="A30:H30"/>
    <mergeCell ref="A31:H31"/>
    <mergeCell ref="A32:H3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Συγκεντρωτικός Γυμνασίων</vt:lpstr>
      <vt:lpstr>Συγκεντρωτικός Λυκείων</vt:lpstr>
      <vt:lpstr>Συγκεντρωτικός ΕΠΑΛ</vt:lpstr>
      <vt:lpstr>'Συγκεντρωτικός Γυμνασίων'!Print_Area</vt:lpstr>
      <vt:lpstr>'Συγκεντρωτικός Λυκείων'!Print_Area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OWNER</cp:lastModifiedBy>
  <dcterms:created xsi:type="dcterms:W3CDTF">2016-06-28T09:54:16Z</dcterms:created>
  <dcterms:modified xsi:type="dcterms:W3CDTF">2016-06-28T10:09:17Z</dcterms:modified>
</cp:coreProperties>
</file>